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4020" yWindow="-30" windowWidth="14805" windowHeight="8010" firstSheet="10" activeTab="10"/>
  </bookViews>
  <sheets>
    <sheet name="Тарелки" sheetId="1" r:id="rId1"/>
    <sheet name="Лист2" sheetId="2" r:id="rId2"/>
    <sheet name="Портал" sheetId="3" r:id="rId3"/>
    <sheet name="375" sheetId="4" r:id="rId4"/>
    <sheet name="Лист3" sheetId="5" r:id="rId5"/>
    <sheet name="набор-пульсоксиметр" sheetId="6" r:id="rId6"/>
    <sheet name="ганцикловир" sheetId="7" state="hidden" r:id="rId7"/>
    <sheet name="ганцикловир (2)" sheetId="8" state="hidden" r:id="rId8"/>
    <sheet name="иглы спинальные" sheetId="10" state="hidden" r:id="rId9"/>
    <sheet name="Небулайзер" sheetId="11" state="hidden" r:id="rId10"/>
    <sheet name="набор и лампочки" sheetId="13" r:id="rId11"/>
  </sheets>
  <definedNames>
    <definedName name="_xlnm.Print_Area" localSheetId="3">'375'!$A$1:$I$62</definedName>
    <definedName name="_xlnm.Print_Area" localSheetId="10">'набор и лампочки'!$A$1:$I$17</definedName>
    <definedName name="_xlnm.Print_Area" localSheetId="0">Тарелки!$A$1:$F$24</definedName>
  </definedNames>
  <calcPr calcId="145621" refMode="R1C1"/>
</workbook>
</file>

<file path=xl/calcChain.xml><?xml version="1.0" encoding="utf-8"?>
<calcChain xmlns="http://schemas.openxmlformats.org/spreadsheetml/2006/main">
  <c r="G12" i="13" l="1"/>
  <c r="G10" i="13" l="1"/>
  <c r="G11" i="13"/>
  <c r="G9" i="13"/>
  <c r="G8" i="13" l="1"/>
  <c r="G7" i="13"/>
  <c r="G36" i="11" l="1"/>
  <c r="G35" i="11"/>
  <c r="G34" i="11"/>
  <c r="G33" i="11"/>
  <c r="G32" i="11"/>
  <c r="G31" i="11"/>
  <c r="G30" i="11"/>
  <c r="G29" i="11"/>
  <c r="G28" i="11"/>
  <c r="G27" i="11"/>
  <c r="G26" i="11"/>
  <c r="G25" i="11"/>
  <c r="G24" i="11"/>
  <c r="G23" i="11"/>
  <c r="G22" i="11"/>
  <c r="G21" i="11"/>
  <c r="G20" i="11"/>
  <c r="G19" i="11"/>
  <c r="G17" i="11"/>
  <c r="G16" i="11"/>
  <c r="G15" i="11"/>
  <c r="G14" i="11"/>
  <c r="G13" i="11"/>
  <c r="G12" i="11"/>
  <c r="G10" i="11"/>
  <c r="G9" i="11"/>
  <c r="G8" i="11" l="1"/>
  <c r="F28" i="3" l="1"/>
  <c r="F29" i="3"/>
  <c r="G10" i="10" l="1"/>
  <c r="G9" i="10"/>
  <c r="G8" i="10"/>
  <c r="G11" i="10" l="1"/>
  <c r="G16" i="8"/>
  <c r="G15" i="8"/>
  <c r="G14" i="8"/>
  <c r="G13" i="8"/>
  <c r="G12" i="8"/>
  <c r="G11" i="8"/>
  <c r="G9" i="8"/>
  <c r="G8" i="8"/>
  <c r="G17" i="8" s="1"/>
  <c r="G10" i="7" l="1"/>
  <c r="G9" i="7"/>
  <c r="G7" i="7"/>
  <c r="G11" i="7" l="1"/>
  <c r="G27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8" i="6" l="1"/>
  <c r="G7" i="6"/>
  <c r="F27" i="3" l="1"/>
  <c r="F26" i="3"/>
  <c r="F25" i="3"/>
  <c r="G7" i="5" l="1"/>
  <c r="G9" i="5"/>
  <c r="G8" i="5"/>
  <c r="G10" i="5"/>
  <c r="F24" i="3" l="1"/>
  <c r="F23" i="3"/>
  <c r="F22" i="3" l="1"/>
  <c r="G56" i="4" l="1"/>
  <c r="F10" i="3"/>
  <c r="F11" i="3"/>
  <c r="F12" i="3"/>
  <c r="F13" i="3"/>
  <c r="F14" i="3"/>
  <c r="F15" i="3"/>
  <c r="F16" i="3"/>
  <c r="F17" i="3"/>
  <c r="F18" i="3"/>
  <c r="F19" i="3"/>
  <c r="F20" i="3"/>
  <c r="F21" i="3"/>
  <c r="G50" i="4" l="1"/>
  <c r="G49" i="4"/>
  <c r="D9" i="3" l="1"/>
  <c r="D8" i="3"/>
  <c r="G55" i="4"/>
  <c r="G52" i="4"/>
  <c r="G53" i="4"/>
  <c r="G51" i="4"/>
  <c r="G47" i="4"/>
  <c r="G46" i="4"/>
  <c r="G45" i="4"/>
  <c r="G43" i="4"/>
  <c r="G42" i="4"/>
  <c r="G40" i="4"/>
  <c r="G37" i="4"/>
  <c r="G36" i="4"/>
  <c r="G35" i="4"/>
  <c r="G34" i="4"/>
  <c r="G33" i="4"/>
  <c r="G32" i="4"/>
  <c r="G30" i="4"/>
  <c r="G29" i="4"/>
  <c r="G26" i="4"/>
  <c r="G25" i="4"/>
  <c r="G23" i="4"/>
  <c r="G22" i="4"/>
  <c r="G20" i="4"/>
  <c r="G19" i="4"/>
  <c r="G16" i="4"/>
  <c r="G12" i="4"/>
  <c r="G11" i="4"/>
  <c r="G10" i="4"/>
  <c r="G9" i="4"/>
  <c r="G7" i="4"/>
  <c r="F8" i="3" l="1"/>
  <c r="F9" i="3"/>
  <c r="F3" i="2" l="1"/>
  <c r="F4" i="2" s="1"/>
  <c r="F10" i="1" l="1"/>
  <c r="F9" i="1"/>
  <c r="F11" i="1" s="1"/>
</calcChain>
</file>

<file path=xl/sharedStrings.xml><?xml version="1.0" encoding="utf-8"?>
<sst xmlns="http://schemas.openxmlformats.org/spreadsheetml/2006/main" count="726" uniqueCount="236">
  <si>
    <t>№</t>
  </si>
  <si>
    <t>Наименование</t>
  </si>
  <si>
    <t>Кол-во</t>
  </si>
  <si>
    <t>Цена</t>
  </si>
  <si>
    <t>Сумма</t>
  </si>
  <si>
    <t>Тарелка для вторых блюд</t>
  </si>
  <si>
    <t>Кружка</t>
  </si>
  <si>
    <t>ИТОГО</t>
  </si>
  <si>
    <t>Заявка товаров на 2023 год</t>
  </si>
  <si>
    <t>Заместитель директора по АХО</t>
  </si>
  <si>
    <t>К.Аширбеков</t>
  </si>
  <si>
    <t>Памперсы</t>
  </si>
  <si>
    <t>Для взрослых 4 размер в упаковке 30 штук</t>
  </si>
  <si>
    <t>Кол-во упаковок</t>
  </si>
  <si>
    <t>Характеристика</t>
  </si>
  <si>
    <t xml:space="preserve">Цена  </t>
  </si>
  <si>
    <t>И.о. зав ОРИТ</t>
  </si>
  <si>
    <t>Азанова А.Ю.</t>
  </si>
  <si>
    <r>
      <rPr>
        <sz val="7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Из высокопрочного материала, гарантирующего высокое механическое и термическое сопротивление. Способность выдерживать высокие температуры до 135 градусов и использование в микроволновой печи. Высокая ударопрочность. 100 процентно гигиеничное и безопасное, не имеющее пор, что исключает возможность появления бактерий. Пригодное для замачивания в дезинфицирующих растворах. Объем тарелок для вторых блюд – не менее 200-250 гр., желательно с бортиками (с небольшим углублением). Цвет посуды должен быть светлых тонов. Окончательный выбор расцветок и форм необходимо согласовать с Заказчиком. Наличие сертификата ТН ВЭД 3924 90 000 9</t>
    </r>
  </si>
  <si>
    <t>Из высокопрочного материала, гарантирующего высокое механическое и термическое сопротивление. Способность выдерживать высокие температуры до 135 градусов и использование в микроволновой печи. Высокая ударопрочность. 100 процентно гигиеничное и безопасное, не имеющее пор, что исключает возможность появления бактерий. Пригодное для замачивания в дезинфицирующих растворах. Объем кружек – не менее 200 мл. Цвет посуды должен быть светлых тонов. Окончательный выбор расцветок и форм необходимо согласовать с заказчиком. Наличие сертификата ТН ВЭД 3924 90 000 9</t>
  </si>
  <si>
    <t>Логтевой смеситель</t>
  </si>
  <si>
    <t>Урна</t>
  </si>
  <si>
    <t>Урна с педалью  из нержавеющей стали с дополнительным пластиковым ведром внутри.Объем не менее 8 литров, диаметр не менее 23 см, высота не менее 32 см. Тип: закрытый с крышкой. Нажимной механизм.Принцип двойного нажатия для открытия и закрытия крышки при помощи педального механизма (нажатие педали – крышка открыта, повторное нажатие педали – крышка закрыта). Внутренняя часть урны съемная из прочного пластика с ручкой. Герметичное, плавное и бесшумное закрывание крышки. Окончательный выбор расцветок и форм необходимо согласовать с Заказчиком.</t>
  </si>
  <si>
    <t>Смеситель для умывальника с медицинской ручкой. С поворотным изливом 250 мм Монолитная Металлическая рукоятка, керамический катридж 35мм - Гибкая подводка 3/8“ длинной 35см, Гибкая подводка 1/2“ длинной 35см, Смеситель  производится в исполнении  хром Гарантия: На тело смесителя, На картридж, На поверхностное покрытие. Окончательный выбор расцветок и форм необходимо согласовать с Заказчиком. ГОСТ 25809-2019</t>
  </si>
  <si>
    <t>_________________З.Исаков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</si>
  <si>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Директор ГКП на ПХВ "Городской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</si>
  <si>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№ лота</t>
  </si>
  <si>
    <t>Тех.характеристика</t>
  </si>
  <si>
    <t>Ед. изм.</t>
  </si>
  <si>
    <t>кол-во</t>
  </si>
  <si>
    <t xml:space="preserve">Цена за ед., тенге 
</t>
  </si>
  <si>
    <t>Сумма, тенге</t>
  </si>
  <si>
    <t xml:space="preserve">Сроки поставки </t>
  </si>
  <si>
    <t>Место поставки</t>
  </si>
  <si>
    <t>Анализатор кислотно-щелочного и газового состава крови ABL 800</t>
  </si>
  <si>
    <t>набор</t>
  </si>
  <si>
    <t>по Заявкам заказчика</t>
  </si>
  <si>
    <t xml:space="preserve">г.Астана, ул.А 1, здание 5, блок "В","Г" (отдел фармации) </t>
  </si>
  <si>
    <t>Кабинет крови</t>
  </si>
  <si>
    <t>Эритротест- Цоликлон Анти- А диагностический жидкий для определения групп крови человека системы АВО (антитела моноклональные Анти А 10мл (1 уп - 10шт</t>
  </si>
  <si>
    <t>Планшет пластик для олред группы крови</t>
  </si>
  <si>
    <t xml:space="preserve">ПХВ.на 10строк по 5лунок в каждой строке.водосмачиваемые. Смаркировкой О(1).А(II) .В(III)/АВ(IV) по горизонтали. И с 1 до 10 по вертикали </t>
  </si>
  <si>
    <t>шт</t>
  </si>
  <si>
    <t>КДЛ</t>
  </si>
  <si>
    <t xml:space="preserve">                      Диагностика краснухи</t>
  </si>
  <si>
    <t>Ежеквартальный сервисный обслуживания ИФА анализатор StatFax 4300</t>
  </si>
  <si>
    <t xml:space="preserve">                 Диагностика пороков развития</t>
  </si>
  <si>
    <t xml:space="preserve">    Расходные реактивы и клинические исследования</t>
  </si>
  <si>
    <t>Лампочка для микроскопа (лампочка 6V 20W ESB)</t>
  </si>
  <si>
    <t xml:space="preserve">штук </t>
  </si>
  <si>
    <t>уп.</t>
  </si>
  <si>
    <t>Сульфосолициловая кислота  2 водн</t>
  </si>
  <si>
    <t>кг.</t>
  </si>
  <si>
    <t xml:space="preserve">    Расходные материалы на коагулометр START-4</t>
  </si>
  <si>
    <r>
      <rPr>
        <b/>
        <sz val="10"/>
        <color indexed="8"/>
        <rFont val="Times New Roman"/>
        <family val="1"/>
        <charset val="204"/>
      </rPr>
      <t xml:space="preserve">Кюветы реакционные </t>
    </r>
    <r>
      <rPr>
        <sz val="10"/>
        <color indexed="8"/>
        <rFont val="Times New Roman"/>
        <family val="1"/>
        <charset val="204"/>
      </rPr>
      <t xml:space="preserve"> для  ТS  4000- СТАРТ-4 ( 700 шт в уп)</t>
    </r>
  </si>
  <si>
    <t>наб</t>
  </si>
  <si>
    <r>
      <rPr>
        <b/>
        <sz val="10"/>
        <color indexed="8"/>
        <rFont val="Times New Roman"/>
        <family val="1"/>
        <charset val="204"/>
      </rPr>
      <t>Набор для окраски ретикулоцитов</t>
    </r>
    <r>
      <rPr>
        <sz val="10"/>
        <color indexed="8"/>
        <rFont val="Times New Roman"/>
        <family val="1"/>
        <charset val="204"/>
      </rPr>
      <t>, Абрис, Диахим Геми СтейнРТЦ</t>
    </r>
  </si>
  <si>
    <t xml:space="preserve">           Расходные реагенты на гематологический           анализатор Sysmex XS- 1000i</t>
  </si>
  <si>
    <t>PIERCER SET №7 (пробозаборник)</t>
  </si>
  <si>
    <t>уп</t>
  </si>
  <si>
    <t>Годовой набор для сервисного обслуживания Sysmex XS-1000i</t>
  </si>
  <si>
    <t>набор.</t>
  </si>
  <si>
    <t xml:space="preserve">              Биохимические методы исследования</t>
  </si>
  <si>
    <t>Ферменты</t>
  </si>
  <si>
    <r>
      <rPr>
        <b/>
        <sz val="10"/>
        <color indexed="8"/>
        <rFont val="Times New Roman"/>
        <family val="1"/>
        <charset val="204"/>
      </rPr>
      <t xml:space="preserve"> АСТ-УФ-ДиАКиТ (2х80 мл+2х20 мл).</t>
    </r>
    <r>
      <rPr>
        <sz val="10"/>
        <color indexed="8"/>
        <rFont val="Times New Roman"/>
        <family val="1"/>
        <charset val="204"/>
      </rPr>
      <t xml:space="preserve"> Набор реагентов для определения активности аспартатаминотрансферазы в сыворотке </t>
    </r>
  </si>
  <si>
    <r>
      <rPr>
        <b/>
        <sz val="10"/>
        <color indexed="8"/>
        <rFont val="Times New Roman"/>
        <family val="1"/>
        <charset val="204"/>
      </rPr>
      <t xml:space="preserve"> АЛТ-УФ-ДиАКиТ (2х80 мл+2х20 мл). </t>
    </r>
    <r>
      <rPr>
        <sz val="10"/>
        <color indexed="8"/>
        <rFont val="Times New Roman"/>
        <family val="1"/>
        <charset val="204"/>
      </rPr>
      <t xml:space="preserve">Набор реагентов для определения активности аланинтрансферазы в сыворотке </t>
    </r>
  </si>
  <si>
    <t>СУБСТРАТЫ</t>
  </si>
  <si>
    <r>
      <rPr>
        <b/>
        <sz val="10"/>
        <color indexed="8"/>
        <rFont val="Times New Roman"/>
        <family val="1"/>
        <charset val="204"/>
      </rPr>
      <t>Альбумин-БЗ-ДиАКиТ. (1х250 мл+1х2 мл) Н</t>
    </r>
    <r>
      <rPr>
        <sz val="10"/>
        <color indexed="8"/>
        <rFont val="Times New Roman"/>
        <family val="1"/>
        <charset val="204"/>
      </rPr>
      <t>абор реагентов для определения альбумина в сыворотке и плазме крови. Метод с бромкрезоловым зеленым.</t>
    </r>
  </si>
  <si>
    <r>
      <rPr>
        <b/>
        <sz val="10"/>
        <color indexed="8"/>
        <rFont val="Times New Roman"/>
        <family val="1"/>
        <charset val="204"/>
      </rPr>
      <t xml:space="preserve">Билирубин-Ново- Общий и конъюгированный (2х250,1х14 мл,2х250,2х14 мл). </t>
    </r>
    <r>
      <rPr>
        <sz val="10"/>
        <color indexed="8"/>
        <rFont val="Times New Roman"/>
        <family val="1"/>
        <charset val="204"/>
      </rPr>
      <t>Набор реагентов для определения общего и конъюгированного (прямого) билирубина в сыворотке, крови с калибратором (модифицированный метод Йендрашика-Грофа).</t>
    </r>
  </si>
  <si>
    <t xml:space="preserve">набор            </t>
  </si>
  <si>
    <r>
      <rPr>
        <b/>
        <sz val="10"/>
        <color indexed="8"/>
        <rFont val="Times New Roman"/>
        <family val="1"/>
        <charset val="204"/>
      </rPr>
      <t>Креатинин-ЯФ-ДиАКиТ</t>
    </r>
    <r>
      <rPr>
        <sz val="10"/>
        <color indexed="8"/>
        <rFont val="Times New Roman"/>
        <family val="1"/>
        <charset val="204"/>
      </rPr>
      <t xml:space="preserve"> </t>
    </r>
    <r>
      <rPr>
        <b/>
        <sz val="10"/>
        <color indexed="8"/>
        <rFont val="Times New Roman"/>
        <family val="1"/>
        <charset val="204"/>
      </rPr>
      <t xml:space="preserve">(2х50 мл+2х50 мл+1х1 мл). </t>
    </r>
    <r>
      <rPr>
        <sz val="10"/>
        <color indexed="8"/>
        <rFont val="Times New Roman"/>
        <family val="1"/>
        <charset val="204"/>
      </rPr>
      <t>Набор реагентов для определения креатинина в биологических жидкостях методом Яффе.</t>
    </r>
  </si>
  <si>
    <r>
      <rPr>
        <b/>
        <sz val="10"/>
        <color indexed="8"/>
        <rFont val="Times New Roman"/>
        <family val="1"/>
        <charset val="204"/>
      </rPr>
      <t xml:space="preserve"> Глюкоза-ГО- ДиАКиТ (2х500 мл+1х2 мл</t>
    </r>
    <r>
      <rPr>
        <sz val="10"/>
        <color indexed="8"/>
        <rFont val="Times New Roman"/>
        <family val="1"/>
        <charset val="204"/>
      </rPr>
      <t>). Набор реагентов для ферментативного определения глюкозы в биологических жидкостях. Метод глюкозооксидазный.</t>
    </r>
  </si>
  <si>
    <r>
      <rPr>
        <b/>
        <sz val="10"/>
        <color indexed="8"/>
        <rFont val="Times New Roman"/>
        <family val="1"/>
        <charset val="204"/>
      </rPr>
      <t>Общии белок-ОБ-ДиАКиТ (2х500 мл+1х4 мл),</t>
    </r>
    <r>
      <rPr>
        <sz val="10"/>
        <color indexed="8"/>
        <rFont val="Times New Roman"/>
        <family val="1"/>
        <charset val="204"/>
      </rPr>
      <t xml:space="preserve"> набор реагентов для определения общего белка в сыворотке и плазме крови. Биуретовый метод.</t>
    </r>
  </si>
  <si>
    <r>
      <rPr>
        <b/>
        <sz val="10"/>
        <color indexed="8"/>
        <rFont val="Times New Roman"/>
        <family val="1"/>
        <charset val="204"/>
      </rPr>
      <t>Мочевина-УФ-ДиАКиТ</t>
    </r>
    <r>
      <rPr>
        <sz val="10"/>
        <color indexed="8"/>
        <rFont val="Times New Roman"/>
        <family val="1"/>
        <charset val="204"/>
      </rPr>
      <t xml:space="preserve"> </t>
    </r>
    <r>
      <rPr>
        <b/>
        <sz val="10"/>
        <color indexed="8"/>
        <rFont val="Times New Roman"/>
        <family val="1"/>
        <charset val="204"/>
      </rPr>
      <t>(2х80 мл+2х20 мл+1х2 мл).</t>
    </r>
    <r>
      <rPr>
        <sz val="10"/>
        <color indexed="8"/>
        <rFont val="Times New Roman"/>
        <family val="1"/>
        <charset val="204"/>
      </rPr>
      <t xml:space="preserve"> Набор для определения мочевины  в сыворотке, плазме крови и моче (УФ- кинетическим уреазный,   глутаматдегидрогеназный метод),2х100 мл </t>
    </r>
  </si>
  <si>
    <t>ЛИПИДЫ</t>
  </si>
  <si>
    <t>ЭЛЕКТРОЛИТЫ</t>
  </si>
  <si>
    <t xml:space="preserve">набор      </t>
  </si>
  <si>
    <t>Расходный материал на аппарат Respons 910</t>
  </si>
  <si>
    <t>Годовой набор обслуживания  Respons 910</t>
  </si>
  <si>
    <t xml:space="preserve">Контрольный материал на Интерлейкин-6 (IL-6) </t>
  </si>
  <si>
    <t>Тест полоски</t>
  </si>
  <si>
    <r>
      <rPr>
        <b/>
        <sz val="10"/>
        <color indexed="8"/>
        <rFont val="Times New Roman"/>
        <family val="1"/>
        <charset val="204"/>
      </rPr>
      <t>Мононуклеоз.</t>
    </r>
    <r>
      <rPr>
        <sz val="10"/>
        <color indexed="8"/>
        <rFont val="Times New Roman"/>
        <family val="1"/>
        <charset val="204"/>
      </rPr>
      <t xml:space="preserve"> Гемагглютинационный  тест  для  определения  гетерофильных  антител, ассоциированных  с  инфекционным  мононуклеозом "I.M.  Quick  Tests"40  Tests</t>
    </r>
  </si>
  <si>
    <r>
      <rPr>
        <b/>
        <sz val="10"/>
        <color indexed="8"/>
        <rFont val="Times New Roman"/>
        <family val="1"/>
        <charset val="204"/>
      </rPr>
      <t>Диахим -Набор для исследования фекалий</t>
    </r>
    <r>
      <rPr>
        <sz val="10"/>
        <color indexed="8"/>
        <rFont val="Times New Roman"/>
        <family val="1"/>
        <charset val="204"/>
      </rPr>
      <t xml:space="preserve"> (метод Като)500 проб </t>
    </r>
  </si>
  <si>
    <r>
      <rPr>
        <b/>
        <sz val="10"/>
        <color indexed="8"/>
        <rFont val="Times New Roman"/>
        <family val="1"/>
        <charset val="204"/>
      </rPr>
      <t>Реактив  для исследования ликвора</t>
    </r>
    <r>
      <rPr>
        <sz val="10"/>
        <color indexed="8"/>
        <rFont val="Times New Roman"/>
        <family val="1"/>
        <charset val="204"/>
      </rPr>
      <t xml:space="preserve"> (Самсона-красителем)</t>
    </r>
  </si>
  <si>
    <r>
      <rPr>
        <sz val="10"/>
        <color rgb="FF000000"/>
        <rFont val="Times New Roman"/>
        <family val="1"/>
        <charset val="204"/>
      </rPr>
      <t>Устройство для экспресс-диагностики хеликобактериоза по уреазной активности биоптата тест-система (</t>
    </r>
    <r>
      <rPr>
        <b/>
        <sz val="10"/>
        <color rgb="FF000000"/>
        <rFont val="Times New Roman"/>
        <family val="1"/>
        <charset val="204"/>
      </rPr>
      <t xml:space="preserve">Лента на </t>
    </r>
    <r>
      <rPr>
        <b/>
        <sz val="10"/>
        <rFont val="Times New Roman"/>
        <family val="1"/>
        <charset val="204"/>
      </rPr>
      <t>21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обследования)</t>
    </r>
  </si>
  <si>
    <t xml:space="preserve">Устройство предназначено  для быстрой специфической инвазивной диагностики инфекции Helicobacter pyloriinvitroпо уреазной активности биоптата. Тест-система ХЕЛПИЛ ® (Лента) может быть использована в практике врачей-эндоскопистов после взятия биоптата в ходе ФГДС при обследовании взрослых и детей. 
Полимерная подложка, защищает индикаторные диски от воздействий дезинфектантов и избыточной влажности. Герметичная пленка позволяет защитить индикаторные диски от повреждения и ухудшения диагностических свойств. Результат обследования появляется через 3 минуты и легко интерпретируется благодаря  контрастному изменению цвета индикаторного диска. Защитная пленка позволяет сохранить результат обследования  в течение нескольких часов.  Использованный биоптат пригоден для проведения дальнейшего морфологического и гистологического исследования.
</t>
  </si>
  <si>
    <r>
      <rPr>
        <b/>
        <sz val="10"/>
        <color indexed="8"/>
        <rFont val="Times New Roman"/>
        <family val="1"/>
        <charset val="204"/>
      </rPr>
      <t xml:space="preserve">Железо-Ново 2019/8351 4*50 мл,2*20 мл </t>
    </r>
    <r>
      <rPr>
        <sz val="10"/>
        <color indexed="8"/>
        <rFont val="Times New Roman"/>
        <family val="1"/>
        <charset val="204"/>
      </rPr>
      <t xml:space="preserve">(определения железа в сыворотке и плазме крови). Метод  с феррозином без депротинизации. </t>
    </r>
  </si>
  <si>
    <t>ОРИТ</t>
  </si>
  <si>
    <t>флакон</t>
  </si>
  <si>
    <t>шприц</t>
  </si>
  <si>
    <t>ПДО</t>
  </si>
  <si>
    <t>диаметр не менее 28 мм, длина не менее 190 мм, толщина 0,05-0,09 мм</t>
  </si>
  <si>
    <r>
      <rPr>
        <b/>
        <sz val="10"/>
        <color indexed="8"/>
        <rFont val="Times New Roman"/>
        <family val="1"/>
        <charset val="204"/>
      </rPr>
      <t>Гидрокортизон</t>
    </r>
    <r>
      <rPr>
        <sz val="10"/>
        <color indexed="8"/>
        <rFont val="Times New Roman"/>
        <family val="1"/>
        <charset val="204"/>
      </rPr>
      <t xml:space="preserve"> с лиофилизированным порошком для приготовления раствора для внутривенного введения 100 мг</t>
    </r>
  </si>
  <si>
    <r>
      <rPr>
        <b/>
        <sz val="10"/>
        <color indexed="8"/>
        <rFont val="Times New Roman"/>
        <family val="1"/>
        <charset val="204"/>
      </rPr>
      <t>Интрафен</t>
    </r>
    <r>
      <rPr>
        <sz val="10"/>
        <color indexed="8"/>
        <rFont val="Times New Roman"/>
        <family val="1"/>
        <charset val="204"/>
      </rPr>
      <t xml:space="preserve"> 800 мг</t>
    </r>
  </si>
  <si>
    <r>
      <rPr>
        <b/>
        <sz val="10"/>
        <color indexed="8"/>
        <rFont val="Times New Roman"/>
        <family val="1"/>
        <charset val="204"/>
      </rPr>
      <t>Нутрикомп</t>
    </r>
    <r>
      <rPr>
        <sz val="10"/>
        <color indexed="8"/>
        <rFont val="Times New Roman"/>
        <family val="1"/>
        <charset val="204"/>
      </rPr>
      <t xml:space="preserve"> диабет 500 мл</t>
    </r>
  </si>
  <si>
    <r>
      <rPr>
        <b/>
        <sz val="10"/>
        <color indexed="8"/>
        <rFont val="Times New Roman"/>
        <family val="1"/>
        <charset val="204"/>
      </rPr>
      <t>Нутрикомп</t>
    </r>
    <r>
      <rPr>
        <sz val="10"/>
        <color indexed="8"/>
        <rFont val="Times New Roman"/>
        <family val="1"/>
        <charset val="204"/>
      </rPr>
      <t xml:space="preserve"> стандарт 500 мл</t>
    </r>
  </si>
  <si>
    <r>
      <rPr>
        <b/>
        <sz val="10"/>
        <color indexed="8"/>
        <rFont val="Times New Roman"/>
        <family val="1"/>
        <charset val="204"/>
      </rPr>
      <t>Фондапаринукс</t>
    </r>
    <r>
      <rPr>
        <sz val="10"/>
        <color indexed="8"/>
        <rFont val="Times New Roman"/>
        <family val="1"/>
        <charset val="204"/>
      </rPr>
      <t xml:space="preserve"> (Арикстра) 2,5 мг</t>
    </r>
  </si>
  <si>
    <r>
      <rPr>
        <b/>
        <sz val="10"/>
        <color indexed="8"/>
        <rFont val="Times New Roman"/>
        <family val="1"/>
        <charset val="204"/>
      </rPr>
      <t>Презервативы</t>
    </r>
    <r>
      <rPr>
        <sz val="10"/>
        <color indexed="8"/>
        <rFont val="Times New Roman"/>
        <family val="1"/>
        <charset val="204"/>
      </rPr>
      <t xml:space="preserve"> латексные для ректо-вагинального датчика аппарата УЗИ</t>
    </r>
  </si>
  <si>
    <t>Раствор для внутривенного введения,800 мг/8 мл, 8 мл, №10</t>
  </si>
  <si>
    <t>Порошок для приготовленияраствора для внутривенного и внутримышечного введения, 100 мг, № 10</t>
  </si>
  <si>
    <t>Раствор для подкожного и внутривенного введения в
предварительно наполненных шприцах, 2,5мг/0,5мл, 0.5 мл, №10</t>
  </si>
  <si>
    <t>это полноценная специализированная смесь (1 ккал/мл) с пищевыми волокнами и углеводами крахмала, без глютена, без лактозы. Для пациентов с нарушением углеводного обмена, сахарным диабетом 1 и 2 типа и ожирением</t>
  </si>
  <si>
    <t xml:space="preserve">Эритротест - Цоликлон Анти -В диагностический  жидкий для определения групп крови человека системы АВО (антитела моноклональные Анти В) 10 мл </t>
  </si>
  <si>
    <t>Эритротест- Цоликлон Анти-D - антитела диагностические моноклональные для определения резус-принадлежности крови человека (анти-Rh0(D)LGM)10ml</t>
  </si>
  <si>
    <t xml:space="preserve"> энергетическая ценность: 1 мл=1 ккал, распределение энергетической ценности (белки/жиры/углеводы/пищевые волокна): 15/30/55/0 ккал, не содержит глютена, пурина, холестерина, имеет минимальное содержание лактозы, не содержит пищевых волокон, осмолярность: 205 мсм/л</t>
  </si>
  <si>
    <r>
      <rPr>
        <b/>
        <sz val="10"/>
        <color theme="1"/>
        <rFont val="Times New Roman"/>
        <family val="1"/>
        <charset val="204"/>
      </rPr>
      <t>Эритротест- Цоликлон Анти- А</t>
    </r>
    <r>
      <rPr>
        <sz val="10"/>
        <color theme="1"/>
        <rFont val="Times New Roman"/>
        <family val="1"/>
        <charset val="204"/>
      </rPr>
      <t xml:space="preserve"> диагностический жидкий для определения групп крови человека системы АВО (антитела моноклональные Анти А 10мл (1 уп - 10шт</t>
    </r>
  </si>
  <si>
    <r>
      <rPr>
        <b/>
        <sz val="10"/>
        <color theme="1"/>
        <rFont val="Times New Roman"/>
        <family val="1"/>
        <charset val="204"/>
      </rPr>
      <t>Эритротест - Цоликлон Анти -В</t>
    </r>
    <r>
      <rPr>
        <sz val="10"/>
        <color theme="1"/>
        <rFont val="Times New Roman"/>
        <family val="1"/>
        <charset val="204"/>
      </rPr>
      <t xml:space="preserve"> диагностический  жидкий для определения групп крови человека системы АВО (антитела моноклональные Анти В) 10 мл </t>
    </r>
  </si>
  <si>
    <r>
      <rPr>
        <b/>
        <sz val="10"/>
        <color theme="1"/>
        <rFont val="Times New Roman"/>
        <family val="1"/>
        <charset val="204"/>
      </rPr>
      <t xml:space="preserve">Эритротест- Цоликлон Анти-D </t>
    </r>
    <r>
      <rPr>
        <sz val="10"/>
        <color theme="1"/>
        <rFont val="Times New Roman"/>
        <family val="1"/>
        <charset val="204"/>
      </rPr>
      <t>- антитела диагностические моноклональные для определения резус-принадлежности крови человека (анти-Rh0(D)LGM)10ml</t>
    </r>
  </si>
  <si>
    <t>Тележка для грязного белья</t>
  </si>
  <si>
    <t>Тележка для транспортировки пищи</t>
  </si>
  <si>
    <t>Запасный мешок для грязного белья</t>
  </si>
  <si>
    <t>Мешки для транспортировки белья</t>
  </si>
  <si>
    <t>Многофункциональная тележка</t>
  </si>
  <si>
    <t>Машинка для стрижки волос</t>
  </si>
  <si>
    <t>Клеенчатая пелерина</t>
  </si>
  <si>
    <t>Лупа</t>
  </si>
  <si>
    <t>Спиртовка</t>
  </si>
  <si>
    <t xml:space="preserve">Небулайзер </t>
  </si>
  <si>
    <t>Маски для небулайзера</t>
  </si>
  <si>
    <t>Пульсоксиметр</t>
  </si>
  <si>
    <t>Размеры: 90*80*65 см, металл: нержавеющая сталь, 2 фиксированных и 2 поворотных колеса, не оставляющая следов, 370 литров мешок для белья (стирающийся, подвергающийся дезинфекции)</t>
  </si>
  <si>
    <t>Грузоподъемность 120 кг, Размеры 60*85*100 см, Каркас тележки стальной, выполнен из стального профиля круглого сечение с полимерно-порошковым покрытием, устойчивым к санитарно-дезинфекционной обработке. Спецтальное покрытие платформы.</t>
  </si>
  <si>
    <t>Размеры: 90*80*65 см, 370 л.мешок для белья  (стирающийся, подвергающийся дезинфекции)</t>
  </si>
  <si>
    <t>Мешок для прачечной (для белья) размер 90*120, с затягивающим шнурком, мешок для сдачи белья в прачечную, ткань оксфорд (влагоотталкивающая, прорезиненная)</t>
  </si>
  <si>
    <t>Комплектация ведром и мешком, поддон для установки ведра, полка-лоток для принадлежностей, со шваброй, количество поворотных колес 4 шт, материал нержавеющая сталь, тип конструкции сборно-разборная, количество уровней 3, количество ведер 6 шт., максимальная нагрузка на всю конструкцию 200 кг.</t>
  </si>
  <si>
    <t>Габариты устройства (ВхШхГ), см 18х5х3, Минимальная длина стрижки, мм 0.8 Максимальная длина стрижки, мм 12 Число установок длины 4</t>
  </si>
  <si>
    <t>Пеньюар парикмахерский, размер 120*140 см, материал клеенчатый без рисунков</t>
  </si>
  <si>
    <t>Длина 170 мм, диаметр линзы 75 мм Наличие подсветки да, кратность увеличения 5 х</t>
  </si>
  <si>
    <t xml:space="preserve">Вместимость, мл: 100, Выполнена из качественного химически устойчивого стекла. Предназначена для работ, связанных с нагреванием на открытом пламени жидкостей или плавлением твердых веществ. </t>
  </si>
  <si>
    <t xml:space="preserve">для компрессорных и МЕШ небулайзеров Omron, серий Comp Air и Micro Air, предназначена для вдыхания ртом аэрозоля из медицинских препаратов, который поступает из небулайзерной камеры. </t>
  </si>
  <si>
    <t>Стаканчики для небулайзера</t>
  </si>
  <si>
    <t xml:space="preserve"> Составной элемент небулайзера, предназначенный для хранения и подачи аэрозоля лекарственных препаратов. Конструкция загубника, имеющая специальные отверстия, использующиеся в качестве клапанов</t>
  </si>
  <si>
    <t>Комплектация - Компрессор, небулайзерная камера, воздуховодная трубка (ПВХ), загубник, насадка для носа, маска для взрослых, маска для детей, запасные воздушные фильтры (5 шт.), адаптер переменного тока, сумка для хранения Габариты 85 х 115 х 43 мм,  скорость распыления 0,3 мл/минуту, в соответствии требованиям. Вес 0,18 кг</t>
  </si>
  <si>
    <t>С.Атыгаева</t>
  </si>
  <si>
    <t>Заместитель директора по ЛЧ</t>
  </si>
  <si>
    <t>Заместитель директора по ЭО</t>
  </si>
  <si>
    <t>Б.Алматова</t>
  </si>
  <si>
    <t>Главный специалист по государственным закупкам</t>
  </si>
  <si>
    <t>А.Курманова</t>
  </si>
  <si>
    <t>Главная медсестра</t>
  </si>
  <si>
    <t>З.Жилкибаева</t>
  </si>
  <si>
    <t>Итого:</t>
  </si>
  <si>
    <t>Оцинкованное ведро</t>
  </si>
  <si>
    <t>Емкость для применения в строительстве и быту. Выполнено из прочной оцинкованной стали. Материал устойчив перед механическим воздействием и коррозией. Объем, л 10</t>
  </si>
  <si>
    <t>Шампунь Антибит</t>
  </si>
  <si>
    <t>Светло-желтая прозрачная жидкость Фармакотерапевтическая группа Препараты для уничтожения эктопаразитов (включая чесоточногоклеща, инсектициды и репеленты). Пиретрины.</t>
  </si>
  <si>
    <t>Гребень из полипропилена</t>
  </si>
  <si>
    <t>Гребень для волос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</si>
  <si>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Директор ГКП на ПХВ "Городской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</si>
  <si>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Ацикловир 200 мг</t>
  </si>
  <si>
    <t xml:space="preserve">Бумага для ЭКГ </t>
  </si>
  <si>
    <t xml:space="preserve">ширина 110 мм, длина в руклоне 20 м, внутренний диаметр в тулке 12 мм, цвет сетки розовый 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</si>
  <si>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И.о.директора ГКП на ПХВ "Городской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</si>
  <si>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_________________С. Атыгаева</t>
  </si>
  <si>
    <t>Лекарственная форма лиофилизат для приготовления раствора для инфузий, дозировка 250 мг</t>
  </si>
  <si>
    <t>Фармацевт</t>
  </si>
  <si>
    <t>А. Ниязалиев</t>
  </si>
  <si>
    <t>З. Жилкибаева</t>
  </si>
  <si>
    <t>А. Курманова</t>
  </si>
  <si>
    <t>Б. Алматова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</si>
  <si>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И.о. директора ГКП на ПХВ                                                                                                                                                                                                                                                                                          "Городской  инфекционный центр" акимата городе Астаны</t>
  </si>
  <si>
    <t>Шприц 150 мг.</t>
  </si>
  <si>
    <t>Шприц 150 мг, предназначена для отсасывания жидкостей из организма и промывания полостей пациента</t>
  </si>
  <si>
    <t>Набор инструментов</t>
  </si>
  <si>
    <t>Набор инструментов слесаря-сантехника</t>
  </si>
  <si>
    <t>профессиональный набор инструментов, предназначенный для проведения широкого спектра работ на производстве, нарезка труб требуемой длины, нарезка резьбы на них, замена либо установка сантехнического оборудования любой сложности, для обслуживания коммунальных сетей</t>
  </si>
  <si>
    <t xml:space="preserve"> Количество в наборе:131 шт.Тип головки:6-гранные Присоединительный размер:1/4 + 3/8 + 1/2 дюйм  Количество граней:6  Мин. размер головки:4 мм Макс. размер головки:32 мм Наличие комбинированного ключа:да Наличие трещотки:да Наличие Torx:да Материал кейса:пластик Тип хвостовика бит:1/4 (тип С) Система измерения:метрическая; дюймовая Посадочный размер трещотки:1/2; 1/4; 3/8 Размер посадки головки:1/4; 1/2; 3/8 Тип ключа:комбинированные; накидные; шестигранные Свечные головки:16мм; 21мм
</t>
  </si>
  <si>
    <t>Угловая шлиф машина</t>
  </si>
  <si>
    <t xml:space="preserve">Напряжение сети:220 В Макс. мощность:1200 Вт Диаметр диска:125 мм Класс защиты:IP X0 Макс. количество оборотов:9000 об/мин Тип:сетевой Тип двигателя:щеточный Посадочный диаметр:22.2 мм  Регулировка оборотов:да  Защита от непреднамеренного пуска:да  Защита от заклинивания:да  Работа по бетону (камню):да Наличие виброручки:нет  Диск в комплекте:даРезьба шпинделя:M14
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</si>
  <si>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директор ГКП на ПХВ "Городской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</si>
  <si>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_________________З. Исаков</t>
  </si>
  <si>
    <t>Набор для трахеостомии</t>
  </si>
  <si>
    <t>С. Атыгаева</t>
  </si>
  <si>
    <t xml:space="preserve">Снабжен монохромным ЖК-дисплеем; Устройство автоматически отключается через 8 секунд бездействия; Низкое энергопотребление (2-а батарейки ААА 1,5В ); Имеется отдельный индикатор уровня заряда; Рабочая часть изготовлена из силикагеля; Функция звукового сигнала тревоги о высоком/низком SpO2 и частоте пульса; На панели присутствует большая и удобная кнопка; </t>
  </si>
  <si>
    <t>Интест  П-120/45-15</t>
  </si>
  <si>
    <t>Мед Ис-В-180/60 для воздушных стерилизаторов</t>
  </si>
  <si>
    <t>ОКСИ тест 50 опр. (диски)</t>
  </si>
  <si>
    <t xml:space="preserve">Антитоксин диагностический дифтерийный очищенный ферментолизом и специф. сорбцией сухой (10 ампул по 1 мл) </t>
  </si>
  <si>
    <t>Ерш пробирочный 20х100 мм синтетический ЕТ_11</t>
  </si>
  <si>
    <t xml:space="preserve">Ерш бутылочный синтетический </t>
  </si>
  <si>
    <t>упаковка</t>
  </si>
  <si>
    <t>штука</t>
  </si>
  <si>
    <t>комплект</t>
  </si>
  <si>
    <t>ампула</t>
  </si>
  <si>
    <t>кг</t>
  </si>
  <si>
    <t>БАК</t>
  </si>
  <si>
    <t>Наконечники универсальные к дозаторам 10-100 мкл, 1000 шт. в пластиковой упаковке</t>
  </si>
  <si>
    <t>Наконечники тип Эппендорф универсальные к дозаторам  200 мкл, 1000 шт.</t>
  </si>
  <si>
    <t>Пинцеты анатомические без зубчиков длина 150 мм</t>
  </si>
  <si>
    <t>Сыворотка лошадиная нормальная, 100 мл</t>
  </si>
  <si>
    <t>Теллурит калия 2% раствор (10 амп.x5 мл) 5фл.x10 мл</t>
  </si>
  <si>
    <t>Полоски с реактивом Ковача (на индол) 25 полосок</t>
  </si>
  <si>
    <t>Диски с желчью , 100 шт.x1 фл. (идентификация пневмококков)</t>
  </si>
  <si>
    <t>Лактоза х/ч</t>
  </si>
  <si>
    <t>Глицерин х/ч</t>
  </si>
  <si>
    <t xml:space="preserve">Хлорное железо </t>
  </si>
  <si>
    <t>Крахмал</t>
  </si>
  <si>
    <t xml:space="preserve">Чрескожное введение трахеостомической трубки с использованием расширителя и проводника-струны. В состав наборов входят хеостомические трубки с манжетой ,внутренним диаметром не менее 8,00 мм. Расширители имеют гидрофильное покрытие, которое становится скользким при смачивании, что облегчает их введение. В наборе cкальпель, пункционная игла с канюлей, шприц, гибкий проводник в направителе, конусный дилататор, катетер-проводник, изогнутый дилятатор, трахеостомическая трубка с манжетой, обтуратор с внутренним каналом, внутренние канюли, тесьма для фиксации трубки,
марлевые салфетки, смазка для облегчения введения, ершик для очистки. </t>
  </si>
  <si>
    <t>Ганцикловир</t>
  </si>
  <si>
    <t>Катетер</t>
  </si>
  <si>
    <t>канюля внутривенный периферический размер 22 G</t>
  </si>
  <si>
    <t>Термометр</t>
  </si>
  <si>
    <t>Термометр электрический</t>
  </si>
  <si>
    <t xml:space="preserve"> ганцикловира натрия - 500 мг; вспомогательное вещество: натрия гидроксид - до pH 10,8-11,4. Лиофилизат для приготовления раствора для инфузий, 500 мг.</t>
  </si>
  <si>
    <t>Викрол</t>
  </si>
  <si>
    <t>Викрил  М2 (3/0) 75см игла 20мм синтетический рассасывающийся полифиламентный шовный материал</t>
  </si>
  <si>
    <t>Норадреналин 4 мг, 4 мл</t>
  </si>
  <si>
    <t>Диклофенак натрия 75 мг/3 мл, 3мл</t>
  </si>
  <si>
    <t>амп</t>
  </si>
  <si>
    <t>Сыворотка противоботулиническая типа "А" лошадиная очищенная концентрированная 5 ампул</t>
  </si>
  <si>
    <t>Прозрачная или слегка опалесцирующая жидкость с желтоватым оттенком, без осадка.
Раствор для инъекций 10000 МЕ/доза. Сыворотка противоботулиническая типа А – по 10000 МЕ в ампуле. Сыворотка лошадиная очищенная разведенная 1:100 – по 1 мл в ампуле.  Комплект состоит из 1 ампулы сыворотки противоботулинической и 1 ампулы сыворотки лошадиной очищенной разведенной 1:100.  Маркировка на ампулу (этикетку ампулы) сыворотки лошадиной очищенной разведенной 1:100 наносится красной краской, на ампулу (этикетку ампулы) сыворотки противоботулинической типа А - синей или черной краской. Состав В 1 мл сыворотки содержится: Действующее вещество: Антитоксин ботулинический типа A - не менее 2500 МЕ (международных единиц).</t>
  </si>
  <si>
    <t>И.о.заместитель директора по ЛЧ</t>
  </si>
  <si>
    <t>К.Долдабаева</t>
  </si>
  <si>
    <t>Трехходовой краник</t>
  </si>
  <si>
    <t xml:space="preserve">для контролирования и изменения направления инфузионного потока. </t>
  </si>
  <si>
    <t xml:space="preserve">Мочеприемник </t>
  </si>
  <si>
    <t>Игла спинальная</t>
  </si>
  <si>
    <t>Длина иглы не менее 88 мм
Наружный диаметр не менее 0,80±0,1 мм</t>
  </si>
  <si>
    <t>Мочеприемник не менее 2000 мл</t>
  </si>
  <si>
    <t>Уксус</t>
  </si>
  <si>
    <t>столовый уксус 3-15 %</t>
  </si>
  <si>
    <t xml:space="preserve">Небулайзер Омрон </t>
  </si>
  <si>
    <t>распыление лекарства не менее 0,3 мл/мин</t>
  </si>
  <si>
    <t>Викрол шовный материал</t>
  </si>
  <si>
    <r>
      <rPr>
        <b/>
        <sz val="10"/>
        <color rgb="FF000000"/>
        <rFont val="Times New Roman"/>
        <family val="1"/>
        <charset val="204"/>
      </rPr>
      <t>Ацикловир</t>
    </r>
    <r>
      <rPr>
        <sz val="10"/>
        <color rgb="FF000000"/>
        <rFont val="Times New Roman"/>
        <family val="1"/>
        <charset val="204"/>
      </rPr>
      <t xml:space="preserve"> 200 мг</t>
    </r>
  </si>
  <si>
    <t>аптека</t>
  </si>
  <si>
    <t>Набор реагентов для определения содержания фибриногена (Фибриноген-тест)</t>
  </si>
  <si>
    <t>Набор реагентов для определения содержания фибриногена (Фибриноген-тест) 160-320 определение</t>
  </si>
  <si>
    <t>Лампочка для микроскопа</t>
  </si>
  <si>
    <t>Галогенная лампочка для микроскопа длина не менее 31 мм, диаметр не менее 9 мм, мощность не менее 20 Вт, напряжение питания не менее 6 Вольт</t>
  </si>
  <si>
    <t>Цертофикс Трио V 720 G16</t>
  </si>
  <si>
    <t>Вазофикс №24</t>
  </si>
  <si>
    <t>Игла спинальная для диагностики пункции G20</t>
  </si>
  <si>
    <t>игла для спинальной анестезии  20G x 3 1/2"(0.9 х 88 мм) 
Тонкостенная игла со срезом типа Квинке, с эргономичным держателем с прозрачным павильоном, с цветовой кодировкой ручки стилета и с проводниковой иглой.</t>
  </si>
  <si>
    <t xml:space="preserve">Канюля/катетер для периферического внутривенного доступа: 24G (0,7х19мм), скорость потока 22 мл/мин;
Безыгольный порт расположен по центру канюли и не позволяет смещаться катетеру. Порт может быть заблокирован при повороте на 180°. Катетеры можно использовать при входном давлении до 3 бар. Защитная металлическая клипса, полностью закрывающая кончик иглы, активируется автоматически при извлечении иглы из катетера, без внешнего воздействия. Эластичные крылья. Цветовая кодировка для легкого распознавания размера, желтый. 
Используемые материалы: ПП, ПЭ, силиконовая резина, хромоникелевая сталь. Катетер: полиуретан (ПУР) с 4 встроенными рентгеноконтрастными полосками. Не содержит латекс. Стерильный, для однократного применения. </t>
  </si>
  <si>
    <t>набор трехпросветного катетера для катетеризации верхней полой вены по методу Сельдингера:   
Интродьюсерная V-образная канюля с боковым портом, встроенный клапан резистентный к давлению до 0,5 бар (профилактика воздушной эмболии и контакта с кровью пациента), пункционная игла Сельдингера тонкостенная, с овальным срезом, G18 (1.3 x 73мм), профилированный прозрачный павильон;  
Трехканальный катетер с несмываемой разметкой в см, мягким атравматичным кончиком и соединителем луэр-лок, маркировкой канала и зажимом. Подвижные (съемные) и неподвижные фиксирующие крылья. Катетер термолабильный, антитромбогенный, Rg-контрастный из полиуретана, размерами F7 (2.4 х 20см), каналы G16/18/18, скорость потока 22/22/46 мл/мин. 
Нитиноловый проводник 0.89мм х 0,035'' х 50см с гибким J-наконечником (изгибоустойчивый) в эргономичном держателе, нестираемая разметка длины; с направителем. Шприц соединение Луэр Лок 5мл. Коннекторы безыгольного доступа Сэйфсайт - 3 шт. Дилататор, скальпель. Кабель для ЭКГ- контроля постановки катетера. 
Не содержит ДЭГФ и латекс. Стерильный, для однократного применения.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</si>
</sst>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-;\-* #,##0.00_-;_-* &quot;-&quot;??_-;_-@_-"/>
    <numFmt numFmtId="165" formatCode="&quot; &quot;* #\ ##0.00&quot;   &quot;;&quot;-&quot;* #\ ##0.00&quot;   &quot;;&quot; &quot;* &quot;-&quot;??&quot;   &quot;"/>
    <numFmt numFmtId="166" formatCode="_-* #\ ##0.00\ _₽_-;\-* #\ ##0.00\ _₽_-;_-* &quot;-&quot;??\ _₽_-;_-@_-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MS Sans Serif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43" fontId="6" fillId="0" borderId="0" applyFont="0" applyFill="0" applyBorder="0" applyAlignment="0" applyProtection="0"/>
    <xf numFmtId="0" fontId="1" fillId="0" borderId="0"/>
    <xf numFmtId="0" fontId="7" fillId="0" borderId="0"/>
    <xf numFmtId="0" fontId="8" fillId="0" borderId="0"/>
    <xf numFmtId="164" fontId="1" fillId="0" borderId="0" applyFont="0" applyFill="0" applyBorder="0" applyAlignment="0" applyProtection="0"/>
  </cellStyleXfs>
  <cellXfs count="148">
    <xf numFmtId="0" fontId="0" fillId="0" borderId="0" xfId="0"/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horizontal="right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3" fillId="0" borderId="1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1" fontId="11" fillId="2" borderId="1" xfId="0" applyNumberFormat="1" applyFont="1" applyFill="1" applyBorder="1" applyAlignment="1">
      <alignment horizontal="center" vertical="center" wrapText="1"/>
    </xf>
    <xf numFmtId="43" fontId="12" fillId="2" borderId="1" xfId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166" fontId="10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43" fontId="13" fillId="0" borderId="3" xfId="1" applyFont="1" applyFill="1" applyBorder="1" applyAlignment="1">
      <alignment horizontal="center" vertical="center" wrapText="1"/>
    </xf>
    <xf numFmtId="43" fontId="13" fillId="0" borderId="1" xfId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43" fontId="13" fillId="0" borderId="5" xfId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vertical="top" wrapText="1"/>
    </xf>
    <xf numFmtId="49" fontId="9" fillId="0" borderId="5" xfId="0" applyNumberFormat="1" applyFont="1" applyFill="1" applyBorder="1" applyAlignment="1">
      <alignment horizontal="center" vertical="top" wrapText="1"/>
    </xf>
    <xf numFmtId="49" fontId="10" fillId="0" borderId="5" xfId="0" applyNumberFormat="1" applyFont="1" applyFill="1" applyBorder="1" applyAlignment="1">
      <alignment horizontal="center" vertical="center" wrapText="1"/>
    </xf>
    <xf numFmtId="0" fontId="10" fillId="0" borderId="5" xfId="0" applyNumberFormat="1" applyFont="1" applyFill="1" applyBorder="1" applyAlignment="1">
      <alignment horizontal="center" vertical="center" wrapText="1"/>
    </xf>
    <xf numFmtId="165" fontId="10" fillId="0" borderId="5" xfId="0" applyNumberFormat="1" applyFont="1" applyFill="1" applyBorder="1" applyAlignment="1">
      <alignment horizontal="center" vertical="center" wrapText="1"/>
    </xf>
    <xf numFmtId="166" fontId="10" fillId="0" borderId="5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wrapText="1"/>
    </xf>
    <xf numFmtId="49" fontId="10" fillId="0" borderId="5" xfId="0" applyNumberFormat="1" applyFont="1" applyFill="1" applyBorder="1" applyAlignment="1">
      <alignment vertical="top" wrapText="1"/>
    </xf>
    <xf numFmtId="0" fontId="13" fillId="0" borderId="5" xfId="0" applyFont="1" applyBorder="1" applyAlignment="1">
      <alignment horizontal="center" vertical="center"/>
    </xf>
    <xf numFmtId="0" fontId="0" fillId="0" borderId="0" xfId="0" applyFill="1"/>
    <xf numFmtId="0" fontId="0" fillId="2" borderId="0" xfId="0" applyFill="1"/>
    <xf numFmtId="0" fontId="0" fillId="2" borderId="5" xfId="0" applyFill="1" applyBorder="1"/>
    <xf numFmtId="0" fontId="3" fillId="0" borderId="5" xfId="0" applyFont="1" applyBorder="1" applyAlignment="1">
      <alignment vertical="top" wrapText="1"/>
    </xf>
    <xf numFmtId="0" fontId="3" fillId="0" borderId="5" xfId="0" applyFont="1" applyBorder="1" applyAlignment="1">
      <alignment horizontal="center" vertical="top" wrapText="1"/>
    </xf>
    <xf numFmtId="0" fontId="5" fillId="0" borderId="0" xfId="0" applyFont="1" applyAlignment="1">
      <alignment horizontal="right" wrapText="1"/>
    </xf>
    <xf numFmtId="0" fontId="13" fillId="0" borderId="5" xfId="0" applyFont="1" applyBorder="1" applyAlignment="1">
      <alignment wrapText="1"/>
    </xf>
    <xf numFmtId="0" fontId="17" fillId="0" borderId="0" xfId="0" applyFont="1"/>
    <xf numFmtId="0" fontId="13" fillId="0" borderId="5" xfId="0" applyFont="1" applyBorder="1" applyAlignment="1">
      <alignment vertical="top"/>
    </xf>
    <xf numFmtId="0" fontId="13" fillId="0" borderId="5" xfId="0" applyFont="1" applyBorder="1" applyAlignment="1">
      <alignment vertical="top" wrapText="1"/>
    </xf>
    <xf numFmtId="0" fontId="13" fillId="0" borderId="5" xfId="0" applyFont="1" applyBorder="1" applyAlignment="1">
      <alignment horizontal="center"/>
    </xf>
    <xf numFmtId="0" fontId="13" fillId="2" borderId="5" xfId="0" applyFont="1" applyFill="1" applyBorder="1" applyAlignment="1">
      <alignment horizontal="center"/>
    </xf>
    <xf numFmtId="4" fontId="13" fillId="0" borderId="5" xfId="0" applyNumberFormat="1" applyFont="1" applyBorder="1" applyAlignment="1">
      <alignment vertical="center"/>
    </xf>
    <xf numFmtId="0" fontId="13" fillId="0" borderId="5" xfId="0" applyFont="1" applyBorder="1" applyAlignment="1">
      <alignment vertical="center"/>
    </xf>
    <xf numFmtId="0" fontId="5" fillId="0" borderId="0" xfId="0" applyFont="1" applyAlignment="1">
      <alignment wrapText="1"/>
    </xf>
    <xf numFmtId="0" fontId="18" fillId="0" borderId="0" xfId="0" applyFont="1" applyFill="1" applyBorder="1" applyAlignment="1">
      <alignment horizontal="left" vertical="center" wrapText="1"/>
    </xf>
    <xf numFmtId="0" fontId="18" fillId="0" borderId="0" xfId="0" applyFont="1"/>
    <xf numFmtId="0" fontId="18" fillId="0" borderId="0" xfId="0" applyFont="1" applyBorder="1"/>
    <xf numFmtId="0" fontId="19" fillId="0" borderId="0" xfId="0" applyFont="1" applyFill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top" wrapText="1"/>
    </xf>
    <xf numFmtId="4" fontId="3" fillId="0" borderId="5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vertical="top" wrapText="1"/>
    </xf>
    <xf numFmtId="0" fontId="0" fillId="0" borderId="5" xfId="0" applyBorder="1"/>
    <xf numFmtId="43" fontId="5" fillId="0" borderId="5" xfId="0" applyNumberFormat="1" applyFont="1" applyBorder="1"/>
    <xf numFmtId="0" fontId="5" fillId="0" borderId="0" xfId="0" applyFont="1" applyAlignment="1">
      <alignment horizontal="right" wrapText="1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8" fillId="0" borderId="0" xfId="0" applyFont="1" applyFill="1" applyBorder="1" applyAlignment="1">
      <alignment horizontal="left" vertical="center" wrapText="1"/>
    </xf>
    <xf numFmtId="0" fontId="18" fillId="0" borderId="0" xfId="0" applyFont="1" applyAlignment="1">
      <alignment horizontal="center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8" fillId="0" borderId="0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43" fontId="13" fillId="0" borderId="9" xfId="1" applyFont="1" applyFill="1" applyBorder="1" applyAlignment="1">
      <alignment horizontal="center" vertical="center" wrapText="1"/>
    </xf>
    <xf numFmtId="49" fontId="10" fillId="0" borderId="11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0" fontId="20" fillId="3" borderId="1" xfId="0" applyNumberFormat="1" applyFont="1" applyFill="1" applyBorder="1" applyAlignment="1">
      <alignment horizontal="center" vertical="center" wrapText="1"/>
    </xf>
    <xf numFmtId="0" fontId="21" fillId="0" borderId="0" xfId="0" applyFont="1"/>
    <xf numFmtId="0" fontId="15" fillId="0" borderId="1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49" fontId="10" fillId="0" borderId="5" xfId="0" applyNumberFormat="1" applyFont="1" applyFill="1" applyBorder="1" applyAlignment="1">
      <alignment horizontal="left" vertical="top" wrapText="1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23" fillId="3" borderId="1" xfId="0" applyFont="1" applyFill="1" applyBorder="1" applyAlignment="1">
      <alignment horizontal="center" vertical="center" wrapText="1"/>
    </xf>
    <xf numFmtId="0" fontId="23" fillId="3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 wrapText="1"/>
    </xf>
    <xf numFmtId="0" fontId="24" fillId="3" borderId="1" xfId="0" applyNumberFormat="1" applyFont="1" applyFill="1" applyBorder="1" applyAlignment="1">
      <alignment horizontal="center" vertical="center" wrapText="1"/>
    </xf>
    <xf numFmtId="43" fontId="3" fillId="0" borderId="1" xfId="1" applyFont="1" applyFill="1" applyBorder="1" applyAlignment="1">
      <alignment horizontal="center" vertical="center" wrapText="1"/>
    </xf>
    <xf numFmtId="49" fontId="25" fillId="0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49" fontId="25" fillId="0" borderId="2" xfId="0" applyNumberFormat="1" applyFont="1" applyFill="1" applyBorder="1" applyAlignment="1">
      <alignment horizontal="center" vertical="center" wrapText="1"/>
    </xf>
    <xf numFmtId="49" fontId="25" fillId="0" borderId="5" xfId="0" applyNumberFormat="1" applyFont="1" applyFill="1" applyBorder="1" applyAlignment="1">
      <alignment horizontal="center" vertical="center" wrapText="1"/>
    </xf>
    <xf numFmtId="0" fontId="25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43" fontId="18" fillId="0" borderId="5" xfId="0" applyNumberFormat="1" applyFont="1" applyBorder="1"/>
    <xf numFmtId="0" fontId="3" fillId="0" borderId="8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26" fillId="0" borderId="5" xfId="0" applyNumberFormat="1" applyFont="1" applyFill="1" applyBorder="1" applyAlignment="1">
      <alignment horizontal="left" vertical="top" wrapText="1"/>
    </xf>
    <xf numFmtId="0" fontId="27" fillId="2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vertical="top" wrapText="1"/>
    </xf>
    <xf numFmtId="0" fontId="24" fillId="0" borderId="1" xfId="2" applyFont="1" applyFill="1" applyBorder="1" applyAlignment="1">
      <alignment horizontal="left" vertical="top" wrapText="1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 wrapText="1"/>
    </xf>
    <xf numFmtId="0" fontId="0" fillId="0" borderId="0" xfId="0" applyAlignment="1">
      <alignment horizontal="center"/>
    </xf>
    <xf numFmtId="0" fontId="12" fillId="2" borderId="1" xfId="3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0" fontId="5" fillId="0" borderId="6" xfId="0" applyFont="1" applyBorder="1" applyAlignment="1">
      <alignment horizontal="right"/>
    </xf>
    <xf numFmtId="0" fontId="5" fillId="0" borderId="7" xfId="0" applyFont="1" applyBorder="1" applyAlignment="1">
      <alignment horizontal="right"/>
    </xf>
    <xf numFmtId="0" fontId="5" fillId="0" borderId="8" xfId="0" applyFont="1" applyBorder="1" applyAlignment="1">
      <alignment horizontal="right"/>
    </xf>
    <xf numFmtId="49" fontId="9" fillId="0" borderId="5" xfId="0" applyNumberFormat="1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/>
    </xf>
    <xf numFmtId="0" fontId="9" fillId="0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/>
    </xf>
    <xf numFmtId="49" fontId="9" fillId="0" borderId="5" xfId="0" applyNumberFormat="1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center" vertical="center" wrapText="1"/>
    </xf>
  </cellXfs>
  <cellStyles count="6">
    <cellStyle name="Normal_ABL505SB" xfId="4"/>
    <cellStyle name="Обычный" xfId="0" builtinId="0"/>
    <cellStyle name="Обычный 2" xfId="3"/>
    <cellStyle name="Обычный 3" xfId="2"/>
    <cellStyle name="Финансовый" xfId="1" builtinId="3"/>
    <cellStyle name="Финансовый 2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topLeftCell="B1" zoomScaleNormal="100" zoomScaleSheetLayoutView="100" workbookViewId="0">
      <selection activeCell="C9" sqref="C9"/>
    </sheetView>
  </sheetViews>
  <sheetFormatPr defaultRowHeight="14.25" customHeight="1" x14ac:dyDescent="0.25"/>
  <cols>
    <col min="2" max="2" width="18.7109375" customWidth="1"/>
    <col min="3" max="3" width="130.28515625" customWidth="1"/>
    <col min="6" max="6" width="14.5703125" customWidth="1"/>
  </cols>
  <sheetData>
    <row r="1" spans="1:9" ht="14.25" customHeight="1" x14ac:dyDescent="0.25">
      <c r="C1" s="134" t="s">
        <v>160</v>
      </c>
      <c r="D1" s="134"/>
      <c r="E1" s="134"/>
      <c r="F1" s="134"/>
    </row>
    <row r="2" spans="1:9" ht="9.75" customHeight="1" x14ac:dyDescent="0.25">
      <c r="C2" s="134"/>
      <c r="D2" s="134"/>
      <c r="E2" s="134"/>
      <c r="F2" s="134"/>
    </row>
    <row r="3" spans="1:9" ht="15" customHeight="1" x14ac:dyDescent="0.25">
      <c r="C3" s="134"/>
      <c r="D3" s="134"/>
      <c r="E3" s="134"/>
      <c r="F3" s="134"/>
      <c r="G3" s="53"/>
      <c r="H3" s="53"/>
      <c r="I3" s="53"/>
    </row>
    <row r="4" spans="1:9" ht="15" customHeight="1" x14ac:dyDescent="0.25">
      <c r="C4" s="134"/>
      <c r="D4" s="134"/>
      <c r="E4" s="134"/>
      <c r="F4" s="134"/>
      <c r="G4" s="53"/>
      <c r="H4" s="53"/>
      <c r="I4" s="53"/>
    </row>
    <row r="5" spans="1:9" ht="15" customHeight="1" x14ac:dyDescent="0.25">
      <c r="C5" s="134" t="s">
        <v>153</v>
      </c>
      <c r="D5" s="134"/>
      <c r="E5" s="134"/>
      <c r="F5" s="134"/>
      <c r="G5" s="53"/>
      <c r="H5" s="53"/>
      <c r="I5" s="53"/>
    </row>
    <row r="6" spans="1:9" ht="19.5" customHeight="1" x14ac:dyDescent="0.25">
      <c r="C6" s="65"/>
      <c r="E6" s="53"/>
      <c r="F6" s="53"/>
    </row>
    <row r="7" spans="1:9" ht="14.25" customHeight="1" x14ac:dyDescent="0.25">
      <c r="C7" s="8" t="s">
        <v>8</v>
      </c>
    </row>
    <row r="8" spans="1:9" ht="14.25" customHeight="1" x14ac:dyDescent="0.25">
      <c r="A8" s="2" t="s">
        <v>0</v>
      </c>
      <c r="B8" s="2" t="s">
        <v>1</v>
      </c>
      <c r="C8" s="2"/>
      <c r="D8" s="5" t="s">
        <v>2</v>
      </c>
      <c r="E8" s="5" t="s">
        <v>3</v>
      </c>
      <c r="F8" s="5" t="s">
        <v>4</v>
      </c>
    </row>
    <row r="9" spans="1:9" ht="90" customHeight="1" x14ac:dyDescent="0.25">
      <c r="A9" s="4">
        <v>1</v>
      </c>
      <c r="B9" s="4" t="s">
        <v>5</v>
      </c>
      <c r="C9" s="4" t="s">
        <v>18</v>
      </c>
      <c r="D9" s="10">
        <v>160</v>
      </c>
      <c r="E9" s="10">
        <v>500</v>
      </c>
      <c r="F9" s="58">
        <f>D9*E9</f>
        <v>80000</v>
      </c>
    </row>
    <row r="10" spans="1:9" ht="77.25" customHeight="1" x14ac:dyDescent="0.25">
      <c r="A10" s="4">
        <v>3</v>
      </c>
      <c r="B10" s="4" t="s">
        <v>6</v>
      </c>
      <c r="C10" s="3" t="s">
        <v>19</v>
      </c>
      <c r="D10" s="10">
        <v>160</v>
      </c>
      <c r="E10" s="10">
        <v>400</v>
      </c>
      <c r="F10" s="58">
        <f t="shared" ref="F10" si="0">D10*E10</f>
        <v>64000</v>
      </c>
    </row>
    <row r="11" spans="1:9" ht="14.25" customHeight="1" x14ac:dyDescent="0.25">
      <c r="A11" s="1"/>
      <c r="B11" s="1"/>
      <c r="C11" s="7" t="s">
        <v>7</v>
      </c>
      <c r="D11" s="4"/>
      <c r="E11" s="4"/>
      <c r="F11" s="6">
        <f>SUM(F9:F10)</f>
        <v>144000</v>
      </c>
    </row>
    <row r="13" spans="1:9" ht="14.25" customHeight="1" x14ac:dyDescent="0.25">
      <c r="C13" s="66" t="s">
        <v>135</v>
      </c>
      <c r="D13" s="55" t="s">
        <v>136</v>
      </c>
    </row>
    <row r="15" spans="1:9" ht="14.25" customHeight="1" x14ac:dyDescent="0.25">
      <c r="C15" s="66" t="s">
        <v>137</v>
      </c>
      <c r="D15" s="133" t="s">
        <v>158</v>
      </c>
      <c r="E15" s="133"/>
      <c r="F15" s="133"/>
    </row>
    <row r="17" spans="3:5" ht="14.25" customHeight="1" x14ac:dyDescent="0.25">
      <c r="C17" s="66" t="s">
        <v>139</v>
      </c>
      <c r="D17" s="132" t="s">
        <v>157</v>
      </c>
      <c r="E17" s="132"/>
    </row>
    <row r="18" spans="3:5" ht="14.25" customHeight="1" x14ac:dyDescent="0.25">
      <c r="C18" s="57"/>
    </row>
  </sheetData>
  <mergeCells count="4">
    <mergeCell ref="D17:E17"/>
    <mergeCell ref="D15:F15"/>
    <mergeCell ref="C1:F4"/>
    <mergeCell ref="C5:F5"/>
  </mergeCells>
  <pageMargins left="0.7" right="0.7" top="0.75" bottom="0.75" header="0.3" footer="0.3"/>
  <pageSetup paperSize="9" scale="6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view="pageBreakPreview" topLeftCell="A27" zoomScale="80" zoomScaleNormal="70" zoomScaleSheetLayoutView="80" workbookViewId="0">
      <selection activeCell="C17" sqref="C17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34" t="s">
        <v>169</v>
      </c>
      <c r="G1" s="134"/>
      <c r="H1" s="134"/>
      <c r="I1" s="134"/>
    </row>
    <row r="2" spans="1:9" ht="15" customHeight="1" x14ac:dyDescent="0.25">
      <c r="C2" s="53"/>
      <c r="D2" s="53"/>
      <c r="E2" s="53"/>
      <c r="F2" s="134"/>
      <c r="G2" s="134"/>
      <c r="H2" s="134"/>
      <c r="I2" s="134"/>
    </row>
    <row r="3" spans="1:9" x14ac:dyDescent="0.25">
      <c r="C3" s="53"/>
      <c r="D3" s="53"/>
      <c r="E3" s="53"/>
      <c r="F3" s="134"/>
      <c r="G3" s="134"/>
      <c r="H3" s="134"/>
      <c r="I3" s="134"/>
    </row>
    <row r="4" spans="1:9" ht="19.5" customHeight="1" x14ac:dyDescent="0.25">
      <c r="C4" s="101"/>
      <c r="E4" s="53"/>
      <c r="F4" s="53"/>
      <c r="H4" s="134" t="s">
        <v>170</v>
      </c>
      <c r="I4" s="134"/>
    </row>
    <row r="6" spans="1:9" ht="25.5" x14ac:dyDescent="0.25">
      <c r="A6" s="102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02" t="s">
        <v>32</v>
      </c>
      <c r="I6" s="102" t="s">
        <v>33</v>
      </c>
    </row>
    <row r="7" spans="1:9" ht="18.75" hidden="1" customHeight="1" x14ac:dyDescent="0.25">
      <c r="A7" s="147"/>
      <c r="B7" s="147"/>
      <c r="C7" s="147"/>
      <c r="D7" s="147"/>
      <c r="E7" s="147"/>
      <c r="F7" s="147"/>
      <c r="G7" s="147"/>
      <c r="H7" s="147"/>
      <c r="I7" s="147"/>
    </row>
    <row r="8" spans="1:9" ht="60" customHeight="1" x14ac:dyDescent="0.25">
      <c r="A8" s="17">
        <v>1</v>
      </c>
      <c r="B8" s="93" t="s">
        <v>221</v>
      </c>
      <c r="C8" s="71" t="s">
        <v>222</v>
      </c>
      <c r="D8" s="77" t="s">
        <v>181</v>
      </c>
      <c r="E8" s="78">
        <v>4</v>
      </c>
      <c r="F8" s="79">
        <v>29800</v>
      </c>
      <c r="G8" s="26">
        <f t="shared" ref="G8:G9" si="0">F8*E8</f>
        <v>119200</v>
      </c>
      <c r="H8" s="19" t="s">
        <v>36</v>
      </c>
      <c r="I8" s="19" t="s">
        <v>37</v>
      </c>
    </row>
    <row r="9" spans="1:9" ht="60" customHeight="1" x14ac:dyDescent="0.25">
      <c r="A9" s="17">
        <v>2</v>
      </c>
      <c r="B9" s="93" t="s">
        <v>201</v>
      </c>
      <c r="C9" s="71" t="s">
        <v>202</v>
      </c>
      <c r="D9" s="77" t="s">
        <v>181</v>
      </c>
      <c r="E9" s="78">
        <v>30</v>
      </c>
      <c r="F9" s="79">
        <v>1000</v>
      </c>
      <c r="G9" s="26">
        <f t="shared" si="0"/>
        <v>30000</v>
      </c>
      <c r="H9" s="19" t="s">
        <v>36</v>
      </c>
      <c r="I9" s="19" t="s">
        <v>37</v>
      </c>
    </row>
    <row r="10" spans="1:9" ht="60" customHeight="1" x14ac:dyDescent="0.25">
      <c r="A10" s="17">
        <v>3</v>
      </c>
      <c r="B10" s="93" t="s">
        <v>223</v>
      </c>
      <c r="C10" s="71" t="s">
        <v>205</v>
      </c>
      <c r="D10" s="77" t="s">
        <v>181</v>
      </c>
      <c r="E10" s="78">
        <v>50</v>
      </c>
      <c r="F10" s="79">
        <v>1780</v>
      </c>
      <c r="G10" s="26">
        <f>E10*F10</f>
        <v>89000</v>
      </c>
      <c r="H10" s="23" t="s">
        <v>36</v>
      </c>
      <c r="I10" s="23" t="s">
        <v>37</v>
      </c>
    </row>
    <row r="11" spans="1:9" ht="60" hidden="1" customHeight="1" x14ac:dyDescent="0.25">
      <c r="A11" s="17">
        <v>4</v>
      </c>
      <c r="B11" s="93" t="s">
        <v>206</v>
      </c>
      <c r="C11" s="71"/>
      <c r="D11" s="77" t="s">
        <v>181</v>
      </c>
      <c r="E11" s="78">
        <v>100</v>
      </c>
      <c r="F11" s="79"/>
      <c r="G11" s="26"/>
      <c r="H11" s="23" t="s">
        <v>36</v>
      </c>
      <c r="I11" s="23" t="s">
        <v>37</v>
      </c>
    </row>
    <row r="12" spans="1:9" ht="60" customHeight="1" x14ac:dyDescent="0.25">
      <c r="A12" s="17">
        <v>5</v>
      </c>
      <c r="B12" s="93" t="s">
        <v>207</v>
      </c>
      <c r="C12" s="71"/>
      <c r="D12" s="77" t="s">
        <v>208</v>
      </c>
      <c r="E12" s="78">
        <v>3300</v>
      </c>
      <c r="F12" s="79">
        <v>29.9</v>
      </c>
      <c r="G12" s="26">
        <f>E12*F12</f>
        <v>98670</v>
      </c>
      <c r="H12" s="23" t="s">
        <v>36</v>
      </c>
      <c r="I12" s="23" t="s">
        <v>37</v>
      </c>
    </row>
    <row r="13" spans="1:9" ht="182.25" customHeight="1" x14ac:dyDescent="0.25">
      <c r="A13" s="17">
        <v>6</v>
      </c>
      <c r="B13" s="93" t="s">
        <v>209</v>
      </c>
      <c r="C13" s="92" t="s">
        <v>210</v>
      </c>
      <c r="D13" s="77" t="s">
        <v>180</v>
      </c>
      <c r="E13" s="78">
        <v>2</v>
      </c>
      <c r="F13" s="79">
        <v>16200</v>
      </c>
      <c r="G13" s="26">
        <f t="shared" ref="G13" si="1">E13*F13</f>
        <v>32400</v>
      </c>
      <c r="H13" s="23" t="s">
        <v>36</v>
      </c>
      <c r="I13" s="23" t="s">
        <v>37</v>
      </c>
    </row>
    <row r="14" spans="1:9" ht="27" customHeight="1" x14ac:dyDescent="0.25">
      <c r="A14" s="17">
        <v>7</v>
      </c>
      <c r="B14" s="95" t="s">
        <v>93</v>
      </c>
      <c r="C14" s="47" t="s">
        <v>98</v>
      </c>
      <c r="D14" s="32" t="s">
        <v>88</v>
      </c>
      <c r="E14" s="33">
        <v>20</v>
      </c>
      <c r="F14" s="38">
        <v>2319.56</v>
      </c>
      <c r="G14" s="52">
        <f>E14*F14</f>
        <v>46391.199999999997</v>
      </c>
      <c r="H14" s="32" t="s">
        <v>36</v>
      </c>
      <c r="I14" s="32" t="s">
        <v>37</v>
      </c>
    </row>
    <row r="15" spans="1:9" ht="53.25" customHeight="1" x14ac:dyDescent="0.25">
      <c r="A15" s="17">
        <v>8</v>
      </c>
      <c r="B15" s="37" t="s">
        <v>92</v>
      </c>
      <c r="C15" s="48" t="s">
        <v>99</v>
      </c>
      <c r="D15" s="32" t="s">
        <v>88</v>
      </c>
      <c r="E15" s="33">
        <v>20</v>
      </c>
      <c r="F15" s="38">
        <v>672.9</v>
      </c>
      <c r="G15" s="52">
        <f t="shared" ref="G15:G16" si="2">E15*F15</f>
        <v>13458</v>
      </c>
      <c r="H15" s="32" t="s">
        <v>36</v>
      </c>
      <c r="I15" s="32" t="s">
        <v>37</v>
      </c>
    </row>
    <row r="16" spans="1:9" ht="51" customHeight="1" x14ac:dyDescent="0.25">
      <c r="A16" s="17">
        <v>9</v>
      </c>
      <c r="B16" s="37" t="s">
        <v>96</v>
      </c>
      <c r="C16" s="48" t="s">
        <v>100</v>
      </c>
      <c r="D16" s="32" t="s">
        <v>89</v>
      </c>
      <c r="E16" s="33">
        <v>100</v>
      </c>
      <c r="F16" s="38">
        <v>2746.12</v>
      </c>
      <c r="G16" s="52">
        <f t="shared" si="2"/>
        <v>274612</v>
      </c>
      <c r="H16" s="32" t="s">
        <v>36</v>
      </c>
      <c r="I16" s="32" t="s">
        <v>37</v>
      </c>
    </row>
    <row r="17" spans="1:9" ht="42" customHeight="1" x14ac:dyDescent="0.25">
      <c r="A17" s="17">
        <v>10</v>
      </c>
      <c r="B17" s="100" t="s">
        <v>224</v>
      </c>
      <c r="C17" s="17" t="s">
        <v>154</v>
      </c>
      <c r="D17" s="19" t="s">
        <v>88</v>
      </c>
      <c r="E17" s="20">
        <v>250</v>
      </c>
      <c r="F17" s="21">
        <v>3371.22</v>
      </c>
      <c r="G17" s="22">
        <f>F17*E17</f>
        <v>842805</v>
      </c>
      <c r="H17" s="23" t="s">
        <v>36</v>
      </c>
      <c r="I17" s="23" t="s">
        <v>37</v>
      </c>
    </row>
    <row r="18" spans="1:9" ht="18.75" customHeight="1" x14ac:dyDescent="0.25">
      <c r="A18" s="147" t="s">
        <v>185</v>
      </c>
      <c r="B18" s="147"/>
      <c r="C18" s="147"/>
      <c r="D18" s="147"/>
      <c r="E18" s="147"/>
      <c r="F18" s="147"/>
      <c r="G18" s="147"/>
      <c r="H18" s="147"/>
      <c r="I18" s="147"/>
    </row>
    <row r="19" spans="1:9" ht="60" customHeight="1" x14ac:dyDescent="0.25">
      <c r="A19" s="17">
        <v>11</v>
      </c>
      <c r="B19" s="104" t="s">
        <v>186</v>
      </c>
      <c r="C19" s="71"/>
      <c r="D19" s="105" t="s">
        <v>180</v>
      </c>
      <c r="E19" s="106">
        <v>1</v>
      </c>
      <c r="F19" s="107">
        <v>7500</v>
      </c>
      <c r="G19" s="26">
        <f t="shared" ref="G19:G35" si="3">F19*E19</f>
        <v>7500</v>
      </c>
      <c r="H19" s="19" t="s">
        <v>36</v>
      </c>
      <c r="I19" s="19" t="s">
        <v>37</v>
      </c>
    </row>
    <row r="20" spans="1:9" ht="56.25" customHeight="1" x14ac:dyDescent="0.25">
      <c r="A20" s="17">
        <v>12</v>
      </c>
      <c r="B20" s="104" t="s">
        <v>187</v>
      </c>
      <c r="C20" s="71"/>
      <c r="D20" s="105" t="s">
        <v>180</v>
      </c>
      <c r="E20" s="106">
        <v>6</v>
      </c>
      <c r="F20" s="107">
        <v>3500</v>
      </c>
      <c r="G20" s="26">
        <f t="shared" si="3"/>
        <v>21000</v>
      </c>
      <c r="H20" s="19" t="s">
        <v>36</v>
      </c>
      <c r="I20" s="19" t="s">
        <v>37</v>
      </c>
    </row>
    <row r="21" spans="1:9" ht="37.5" customHeight="1" x14ac:dyDescent="0.25">
      <c r="A21" s="17">
        <v>13</v>
      </c>
      <c r="B21" s="104" t="s">
        <v>188</v>
      </c>
      <c r="C21" s="71"/>
      <c r="D21" s="105" t="s">
        <v>181</v>
      </c>
      <c r="E21" s="106">
        <v>6</v>
      </c>
      <c r="F21" s="107">
        <v>3750</v>
      </c>
      <c r="G21" s="26">
        <f t="shared" si="3"/>
        <v>22500</v>
      </c>
      <c r="H21" s="19" t="s">
        <v>36</v>
      </c>
      <c r="I21" s="19" t="s">
        <v>37</v>
      </c>
    </row>
    <row r="22" spans="1:9" ht="43.5" customHeight="1" x14ac:dyDescent="0.25">
      <c r="A22" s="17">
        <v>14</v>
      </c>
      <c r="B22" s="104" t="s">
        <v>174</v>
      </c>
      <c r="C22" s="71"/>
      <c r="D22" s="105" t="s">
        <v>181</v>
      </c>
      <c r="E22" s="106">
        <v>500</v>
      </c>
      <c r="F22" s="107">
        <v>14</v>
      </c>
      <c r="G22" s="26">
        <f t="shared" si="3"/>
        <v>7000</v>
      </c>
      <c r="H22" s="19" t="s">
        <v>36</v>
      </c>
      <c r="I22" s="19" t="s">
        <v>37</v>
      </c>
    </row>
    <row r="23" spans="1:9" ht="72.75" customHeight="1" x14ac:dyDescent="0.25">
      <c r="A23" s="17">
        <v>15</v>
      </c>
      <c r="B23" s="104" t="s">
        <v>175</v>
      </c>
      <c r="C23" s="71"/>
      <c r="D23" s="105" t="s">
        <v>181</v>
      </c>
      <c r="E23" s="106">
        <v>3000</v>
      </c>
      <c r="F23" s="107">
        <v>14</v>
      </c>
      <c r="G23" s="26">
        <f t="shared" si="3"/>
        <v>42000</v>
      </c>
      <c r="H23" s="19" t="s">
        <v>36</v>
      </c>
      <c r="I23" s="19" t="s">
        <v>37</v>
      </c>
    </row>
    <row r="24" spans="1:9" ht="71.25" customHeight="1" x14ac:dyDescent="0.25">
      <c r="A24" s="17">
        <v>16</v>
      </c>
      <c r="B24" s="104" t="s">
        <v>176</v>
      </c>
      <c r="C24" s="71"/>
      <c r="D24" s="105" t="s">
        <v>180</v>
      </c>
      <c r="E24" s="106">
        <v>6</v>
      </c>
      <c r="F24" s="107">
        <v>12000</v>
      </c>
      <c r="G24" s="26">
        <f t="shared" si="3"/>
        <v>72000</v>
      </c>
      <c r="H24" s="19" t="s">
        <v>36</v>
      </c>
      <c r="I24" s="19" t="s">
        <v>37</v>
      </c>
    </row>
    <row r="25" spans="1:9" ht="66" customHeight="1" x14ac:dyDescent="0.25">
      <c r="A25" s="17">
        <v>17</v>
      </c>
      <c r="B25" s="104" t="s">
        <v>189</v>
      </c>
      <c r="C25" s="71"/>
      <c r="D25" s="105" t="s">
        <v>88</v>
      </c>
      <c r="E25" s="106">
        <v>20</v>
      </c>
      <c r="F25" s="107">
        <v>10000</v>
      </c>
      <c r="G25" s="26">
        <f t="shared" si="3"/>
        <v>200000</v>
      </c>
      <c r="H25" s="19" t="s">
        <v>36</v>
      </c>
      <c r="I25" s="19" t="s">
        <v>37</v>
      </c>
    </row>
    <row r="26" spans="1:9" ht="83.25" customHeight="1" x14ac:dyDescent="0.25">
      <c r="A26" s="17">
        <v>18</v>
      </c>
      <c r="B26" s="104" t="s">
        <v>190</v>
      </c>
      <c r="C26" s="71"/>
      <c r="D26" s="105" t="s">
        <v>182</v>
      </c>
      <c r="E26" s="106">
        <v>10</v>
      </c>
      <c r="F26" s="107">
        <v>10000</v>
      </c>
      <c r="G26" s="26">
        <f t="shared" si="3"/>
        <v>100000</v>
      </c>
      <c r="H26" s="19" t="s">
        <v>36</v>
      </c>
      <c r="I26" s="19" t="s">
        <v>37</v>
      </c>
    </row>
    <row r="27" spans="1:9" ht="73.5" customHeight="1" x14ac:dyDescent="0.25">
      <c r="A27" s="17">
        <v>19</v>
      </c>
      <c r="B27" s="104" t="s">
        <v>191</v>
      </c>
      <c r="C27" s="71"/>
      <c r="D27" s="105" t="s">
        <v>88</v>
      </c>
      <c r="E27" s="106">
        <v>3</v>
      </c>
      <c r="F27" s="107">
        <v>6600</v>
      </c>
      <c r="G27" s="26">
        <f t="shared" si="3"/>
        <v>19800</v>
      </c>
      <c r="H27" s="19" t="s">
        <v>36</v>
      </c>
      <c r="I27" s="19" t="s">
        <v>37</v>
      </c>
    </row>
    <row r="28" spans="1:9" ht="66" customHeight="1" x14ac:dyDescent="0.25">
      <c r="A28" s="17">
        <v>20</v>
      </c>
      <c r="B28" s="104" t="s">
        <v>192</v>
      </c>
      <c r="C28" s="71"/>
      <c r="D28" s="105" t="s">
        <v>183</v>
      </c>
      <c r="E28" s="106">
        <v>1</v>
      </c>
      <c r="F28" s="107">
        <v>7800</v>
      </c>
      <c r="G28" s="26">
        <f t="shared" si="3"/>
        <v>7800</v>
      </c>
      <c r="H28" s="19" t="s">
        <v>36</v>
      </c>
      <c r="I28" s="19" t="s">
        <v>37</v>
      </c>
    </row>
    <row r="29" spans="1:9" ht="43.5" customHeight="1" x14ac:dyDescent="0.25">
      <c r="A29" s="17">
        <v>21</v>
      </c>
      <c r="B29" s="104" t="s">
        <v>177</v>
      </c>
      <c r="C29" s="71"/>
      <c r="D29" s="105" t="s">
        <v>180</v>
      </c>
      <c r="E29" s="106">
        <v>1</v>
      </c>
      <c r="F29" s="107">
        <v>53000</v>
      </c>
      <c r="G29" s="26">
        <f t="shared" si="3"/>
        <v>53000</v>
      </c>
      <c r="H29" s="19" t="s">
        <v>36</v>
      </c>
      <c r="I29" s="19" t="s">
        <v>37</v>
      </c>
    </row>
    <row r="30" spans="1:9" ht="43.5" customHeight="1" x14ac:dyDescent="0.25">
      <c r="A30" s="17">
        <v>22</v>
      </c>
      <c r="B30" s="104" t="s">
        <v>193</v>
      </c>
      <c r="C30" s="71"/>
      <c r="D30" s="105" t="s">
        <v>180</v>
      </c>
      <c r="E30" s="106">
        <v>1</v>
      </c>
      <c r="F30" s="107">
        <v>25000</v>
      </c>
      <c r="G30" s="26">
        <f t="shared" si="3"/>
        <v>25000</v>
      </c>
      <c r="H30" s="19" t="s">
        <v>36</v>
      </c>
      <c r="I30" s="19" t="s">
        <v>37</v>
      </c>
    </row>
    <row r="31" spans="1:9" ht="43.5" customHeight="1" x14ac:dyDescent="0.25">
      <c r="A31" s="17">
        <v>23</v>
      </c>
      <c r="B31" s="104" t="s">
        <v>194</v>
      </c>
      <c r="C31" s="71"/>
      <c r="D31" s="105" t="s">
        <v>184</v>
      </c>
      <c r="E31" s="106">
        <v>1</v>
      </c>
      <c r="F31" s="107">
        <v>25000</v>
      </c>
      <c r="G31" s="26">
        <f t="shared" si="3"/>
        <v>25000</v>
      </c>
      <c r="H31" s="19" t="s">
        <v>36</v>
      </c>
      <c r="I31" s="19" t="s">
        <v>37</v>
      </c>
    </row>
    <row r="32" spans="1:9" ht="43.5" customHeight="1" x14ac:dyDescent="0.25">
      <c r="A32" s="17">
        <v>24</v>
      </c>
      <c r="B32" s="104" t="s">
        <v>195</v>
      </c>
      <c r="C32" s="71"/>
      <c r="D32" s="105" t="s">
        <v>88</v>
      </c>
      <c r="E32" s="106">
        <v>1</v>
      </c>
      <c r="F32" s="107">
        <v>45000</v>
      </c>
      <c r="G32" s="26">
        <f t="shared" si="3"/>
        <v>45000</v>
      </c>
      <c r="H32" s="19" t="s">
        <v>36</v>
      </c>
      <c r="I32" s="19" t="s">
        <v>37</v>
      </c>
    </row>
    <row r="33" spans="1:9" ht="43.5" customHeight="1" x14ac:dyDescent="0.25">
      <c r="A33" s="17">
        <v>25</v>
      </c>
      <c r="B33" s="104" t="s">
        <v>196</v>
      </c>
      <c r="C33" s="71"/>
      <c r="D33" s="105" t="s">
        <v>184</v>
      </c>
      <c r="E33" s="106">
        <v>1</v>
      </c>
      <c r="F33" s="107">
        <v>45000</v>
      </c>
      <c r="G33" s="26">
        <f t="shared" si="3"/>
        <v>45000</v>
      </c>
      <c r="H33" s="19" t="s">
        <v>36</v>
      </c>
      <c r="I33" s="19" t="s">
        <v>37</v>
      </c>
    </row>
    <row r="34" spans="1:9" ht="43.5" customHeight="1" x14ac:dyDescent="0.25">
      <c r="A34" s="17">
        <v>26</v>
      </c>
      <c r="B34" s="104" t="s">
        <v>178</v>
      </c>
      <c r="C34" s="71"/>
      <c r="D34" s="105" t="s">
        <v>181</v>
      </c>
      <c r="E34" s="106">
        <v>30</v>
      </c>
      <c r="F34" s="107">
        <v>670</v>
      </c>
      <c r="G34" s="26">
        <f t="shared" si="3"/>
        <v>20100</v>
      </c>
      <c r="H34" s="19" t="s">
        <v>36</v>
      </c>
      <c r="I34" s="19" t="s">
        <v>37</v>
      </c>
    </row>
    <row r="35" spans="1:9" ht="43.5" customHeight="1" x14ac:dyDescent="0.25">
      <c r="A35" s="17">
        <v>27</v>
      </c>
      <c r="B35" s="104" t="s">
        <v>179</v>
      </c>
      <c r="C35" s="71"/>
      <c r="D35" s="105" t="s">
        <v>181</v>
      </c>
      <c r="E35" s="106">
        <v>30</v>
      </c>
      <c r="F35" s="107">
        <v>690</v>
      </c>
      <c r="G35" s="26">
        <f t="shared" si="3"/>
        <v>20700</v>
      </c>
      <c r="H35" s="19" t="s">
        <v>36</v>
      </c>
      <c r="I35" s="19" t="s">
        <v>37</v>
      </c>
    </row>
    <row r="36" spans="1:9" x14ac:dyDescent="0.25">
      <c r="A36" s="139" t="s">
        <v>141</v>
      </c>
      <c r="B36" s="140"/>
      <c r="C36" s="141"/>
      <c r="D36" s="61"/>
      <c r="E36" s="61"/>
      <c r="F36" s="61"/>
      <c r="G36" s="62">
        <f>G8+G9+G10+G12+G13+G14+G15+G16+G17+G19+G20+G21+G22+G23+G24+G25+G26+G27+G28+G29+G30+G31+G32+G33+G34+G35</f>
        <v>2279936.2000000002</v>
      </c>
      <c r="H36" s="61"/>
      <c r="I36" s="61"/>
    </row>
    <row r="38" spans="1:9" ht="15.75" x14ac:dyDescent="0.25">
      <c r="B38" s="103"/>
      <c r="C38" s="55"/>
      <c r="D38" s="55"/>
    </row>
    <row r="39" spans="1:9" ht="25.5" customHeight="1" x14ac:dyDescent="0.25">
      <c r="B39" s="103" t="s">
        <v>211</v>
      </c>
      <c r="C39" s="55"/>
      <c r="D39" s="55" t="s">
        <v>212</v>
      </c>
    </row>
    <row r="40" spans="1:9" ht="25.5" hidden="1" customHeight="1" x14ac:dyDescent="0.25">
      <c r="B40" s="103" t="s">
        <v>135</v>
      </c>
      <c r="C40" s="55"/>
      <c r="D40" s="55" t="s">
        <v>159</v>
      </c>
    </row>
    <row r="41" spans="1:9" ht="38.25" customHeight="1" x14ac:dyDescent="0.25">
      <c r="B41" s="103" t="s">
        <v>137</v>
      </c>
      <c r="C41" s="55"/>
      <c r="D41" s="55" t="s">
        <v>158</v>
      </c>
    </row>
    <row r="42" spans="1:9" ht="22.5" customHeight="1" x14ac:dyDescent="0.25">
      <c r="B42" s="103" t="s">
        <v>139</v>
      </c>
      <c r="C42" s="57"/>
      <c r="D42" s="103" t="s">
        <v>157</v>
      </c>
    </row>
    <row r="43" spans="1:9" ht="15.75" x14ac:dyDescent="0.25">
      <c r="B43" s="103"/>
      <c r="D43" s="55"/>
    </row>
  </sheetData>
  <mergeCells count="5">
    <mergeCell ref="F1:I3"/>
    <mergeCell ref="H4:I4"/>
    <mergeCell ref="A7:I7"/>
    <mergeCell ref="A36:C36"/>
    <mergeCell ref="A18:I18"/>
  </mergeCells>
  <pageMargins left="0.25" right="0.25" top="0.75" bottom="0.75" header="0.3" footer="0.3"/>
  <pageSetup paperSize="9" scale="61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view="pageBreakPreview" topLeftCell="A10" zoomScale="80" zoomScaleNormal="70" zoomScaleSheetLayoutView="80" workbookViewId="0">
      <selection activeCell="C11" sqref="C11"/>
    </sheetView>
  </sheetViews>
  <sheetFormatPr defaultRowHeight="15" x14ac:dyDescent="0.25"/>
  <cols>
    <col min="2" max="2" width="41.28515625" style="80" customWidth="1"/>
    <col min="3" max="3" width="67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10" ht="15" customHeight="1" x14ac:dyDescent="0.25">
      <c r="D1" s="53"/>
      <c r="E1" s="53"/>
      <c r="F1" s="134" t="s">
        <v>169</v>
      </c>
      <c r="G1" s="134"/>
      <c r="H1" s="134"/>
      <c r="I1" s="134"/>
    </row>
    <row r="2" spans="1:10" ht="15" customHeight="1" x14ac:dyDescent="0.25">
      <c r="C2" s="53"/>
      <c r="D2" s="53"/>
      <c r="E2" s="53"/>
      <c r="F2" s="134"/>
      <c r="G2" s="134"/>
      <c r="H2" s="134"/>
      <c r="I2" s="134"/>
    </row>
    <row r="3" spans="1:10" x14ac:dyDescent="0.25">
      <c r="C3" s="53"/>
      <c r="D3" s="53"/>
      <c r="E3" s="53"/>
      <c r="F3" s="134"/>
      <c r="G3" s="134"/>
      <c r="H3" s="134"/>
      <c r="I3" s="134"/>
    </row>
    <row r="4" spans="1:10" ht="19.5" customHeight="1" x14ac:dyDescent="0.25">
      <c r="C4" s="109"/>
      <c r="E4" s="53"/>
      <c r="F4" s="53"/>
      <c r="H4" s="134" t="s">
        <v>170</v>
      </c>
      <c r="I4" s="134"/>
    </row>
    <row r="6" spans="1:10" ht="25.5" x14ac:dyDescent="0.25">
      <c r="A6" s="110" t="s">
        <v>26</v>
      </c>
      <c r="B6" s="128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10" t="s">
        <v>32</v>
      </c>
      <c r="I6" s="110" t="s">
        <v>33</v>
      </c>
    </row>
    <row r="7" spans="1:10" s="118" customFormat="1" ht="60" customHeight="1" x14ac:dyDescent="0.25">
      <c r="A7" s="111">
        <v>1</v>
      </c>
      <c r="B7" s="125" t="s">
        <v>226</v>
      </c>
      <c r="C7" s="112" t="s">
        <v>227</v>
      </c>
      <c r="D7" s="113" t="s">
        <v>35</v>
      </c>
      <c r="E7" s="114">
        <v>3</v>
      </c>
      <c r="F7" s="115">
        <v>30000</v>
      </c>
      <c r="G7" s="116">
        <f>E7*F7</f>
        <v>90000</v>
      </c>
      <c r="H7" s="117" t="s">
        <v>36</v>
      </c>
      <c r="I7" s="117" t="s">
        <v>37</v>
      </c>
      <c r="J7" s="118" t="s">
        <v>225</v>
      </c>
    </row>
    <row r="8" spans="1:10" s="118" customFormat="1" ht="60" customHeight="1" x14ac:dyDescent="0.25">
      <c r="A8" s="111">
        <v>2</v>
      </c>
      <c r="B8" s="125" t="s">
        <v>228</v>
      </c>
      <c r="C8" s="112" t="s">
        <v>229</v>
      </c>
      <c r="D8" s="113" t="s">
        <v>42</v>
      </c>
      <c r="E8" s="114">
        <v>4</v>
      </c>
      <c r="F8" s="115">
        <v>3600</v>
      </c>
      <c r="G8" s="116">
        <f>E8*F8</f>
        <v>14400</v>
      </c>
      <c r="H8" s="117" t="s">
        <v>36</v>
      </c>
      <c r="I8" s="117" t="s">
        <v>37</v>
      </c>
      <c r="J8" s="118" t="s">
        <v>225</v>
      </c>
    </row>
    <row r="9" spans="1:10" s="118" customFormat="1" ht="306.75" customHeight="1" x14ac:dyDescent="0.25">
      <c r="A9" s="111">
        <v>3</v>
      </c>
      <c r="B9" s="125" t="s">
        <v>230</v>
      </c>
      <c r="C9" s="131" t="s">
        <v>235</v>
      </c>
      <c r="D9" s="113" t="s">
        <v>42</v>
      </c>
      <c r="E9" s="114">
        <v>20</v>
      </c>
      <c r="F9" s="115">
        <v>28000</v>
      </c>
      <c r="G9" s="116">
        <f>E9*F9</f>
        <v>560000</v>
      </c>
      <c r="H9" s="119" t="s">
        <v>36</v>
      </c>
      <c r="I9" s="119" t="s">
        <v>37</v>
      </c>
      <c r="J9" s="118" t="s">
        <v>225</v>
      </c>
    </row>
    <row r="10" spans="1:10" s="118" customFormat="1" ht="204" customHeight="1" x14ac:dyDescent="0.25">
      <c r="A10" s="111">
        <v>4</v>
      </c>
      <c r="B10" s="126" t="s">
        <v>231</v>
      </c>
      <c r="C10" s="124" t="s">
        <v>234</v>
      </c>
      <c r="D10" s="113" t="s">
        <v>42</v>
      </c>
      <c r="E10" s="114">
        <v>100</v>
      </c>
      <c r="F10" s="115">
        <v>450</v>
      </c>
      <c r="G10" s="116">
        <f t="shared" ref="G10:G11" si="0">E10*F10</f>
        <v>45000</v>
      </c>
      <c r="H10" s="119" t="s">
        <v>36</v>
      </c>
      <c r="I10" s="119" t="s">
        <v>37</v>
      </c>
      <c r="J10" s="118" t="s">
        <v>225</v>
      </c>
    </row>
    <row r="11" spans="1:10" s="118" customFormat="1" ht="78.75" customHeight="1" x14ac:dyDescent="0.25">
      <c r="A11" s="111">
        <v>5</v>
      </c>
      <c r="B11" s="127" t="s">
        <v>232</v>
      </c>
      <c r="C11" s="130" t="s">
        <v>233</v>
      </c>
      <c r="D11" s="113" t="s">
        <v>42</v>
      </c>
      <c r="E11" s="121">
        <v>100</v>
      </c>
      <c r="F11" s="122">
        <v>1450</v>
      </c>
      <c r="G11" s="116">
        <f t="shared" si="0"/>
        <v>145000</v>
      </c>
      <c r="H11" s="120" t="s">
        <v>36</v>
      </c>
      <c r="I11" s="120" t="s">
        <v>37</v>
      </c>
      <c r="J11" s="118" t="s">
        <v>225</v>
      </c>
    </row>
    <row r="12" spans="1:10" ht="15.75" x14ac:dyDescent="0.25">
      <c r="A12" s="139" t="s">
        <v>141</v>
      </c>
      <c r="B12" s="140"/>
      <c r="C12" s="141"/>
      <c r="D12" s="61"/>
      <c r="E12" s="61"/>
      <c r="F12" s="61"/>
      <c r="G12" s="123">
        <f>G7+G8+G9+G10+G11</f>
        <v>854400</v>
      </c>
      <c r="H12" s="61"/>
      <c r="I12" s="61"/>
    </row>
    <row r="14" spans="1:10" ht="15.75" x14ac:dyDescent="0.25">
      <c r="B14" s="129"/>
      <c r="C14" s="55"/>
      <c r="D14" s="55"/>
    </row>
    <row r="15" spans="1:10" ht="25.5" hidden="1" customHeight="1" x14ac:dyDescent="0.25">
      <c r="B15" s="129" t="s">
        <v>211</v>
      </c>
      <c r="C15" s="55"/>
      <c r="D15" s="55" t="s">
        <v>212</v>
      </c>
    </row>
    <row r="16" spans="1:10" ht="25.5" hidden="1" customHeight="1" x14ac:dyDescent="0.25">
      <c r="B16" s="129" t="s">
        <v>135</v>
      </c>
      <c r="C16" s="55"/>
      <c r="D16" s="55" t="s">
        <v>159</v>
      </c>
    </row>
    <row r="17" spans="2:4" ht="38.25" customHeight="1" x14ac:dyDescent="0.25">
      <c r="B17" s="129" t="s">
        <v>137</v>
      </c>
      <c r="C17" s="55"/>
      <c r="D17" s="55" t="s">
        <v>158</v>
      </c>
    </row>
    <row r="18" spans="2:4" ht="22.5" hidden="1" customHeight="1" x14ac:dyDescent="0.25">
      <c r="B18" s="129" t="s">
        <v>139</v>
      </c>
      <c r="C18" s="57"/>
      <c r="D18" s="108" t="s">
        <v>157</v>
      </c>
    </row>
    <row r="19" spans="2:4" ht="15.75" x14ac:dyDescent="0.25">
      <c r="B19" s="129"/>
      <c r="D19" s="55"/>
    </row>
  </sheetData>
  <mergeCells count="3">
    <mergeCell ref="F1:I3"/>
    <mergeCell ref="H4:I4"/>
    <mergeCell ref="A12:C12"/>
  </mergeCells>
  <pageMargins left="0.25" right="0.25" top="0.75" bottom="0.75" header="0.3" footer="0.3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view="pageBreakPreview" zoomScale="60" zoomScaleNormal="100" workbookViewId="0">
      <selection activeCell="D15" sqref="D15"/>
    </sheetView>
  </sheetViews>
  <sheetFormatPr defaultRowHeight="15" x14ac:dyDescent="0.25"/>
  <cols>
    <col min="2" max="2" width="18.7109375" customWidth="1"/>
    <col min="3" max="3" width="36.28515625" customWidth="1"/>
    <col min="4" max="4" width="10.85546875" customWidth="1"/>
    <col min="6" max="6" width="14.5703125" customWidth="1"/>
  </cols>
  <sheetData>
    <row r="1" spans="1:6" ht="14.25" customHeight="1" x14ac:dyDescent="0.25">
      <c r="C1" s="8" t="s">
        <v>8</v>
      </c>
    </row>
    <row r="2" spans="1:6" ht="30" customHeight="1" x14ac:dyDescent="0.25">
      <c r="A2" s="2" t="s">
        <v>0</v>
      </c>
      <c r="B2" s="2" t="s">
        <v>1</v>
      </c>
      <c r="C2" s="2" t="s">
        <v>14</v>
      </c>
      <c r="D2" s="5" t="s">
        <v>13</v>
      </c>
      <c r="E2" s="5" t="s">
        <v>15</v>
      </c>
      <c r="F2" s="5" t="s">
        <v>4</v>
      </c>
    </row>
    <row r="3" spans="1:6" ht="47.25" customHeight="1" x14ac:dyDescent="0.25">
      <c r="A3" s="4">
        <v>1</v>
      </c>
      <c r="B3" s="4" t="s">
        <v>11</v>
      </c>
      <c r="C3" s="4" t="s">
        <v>12</v>
      </c>
      <c r="D3" s="10">
        <v>3</v>
      </c>
      <c r="E3" s="10">
        <v>10500</v>
      </c>
      <c r="F3" s="10">
        <f>D3*E3</f>
        <v>31500</v>
      </c>
    </row>
    <row r="4" spans="1:6" ht="14.25" customHeight="1" x14ac:dyDescent="0.25">
      <c r="A4" s="1"/>
      <c r="B4" s="1"/>
      <c r="C4" s="7" t="s">
        <v>7</v>
      </c>
      <c r="D4" s="4"/>
      <c r="E4" s="4"/>
      <c r="F4" s="6">
        <f>SUM(F3:F3)</f>
        <v>31500</v>
      </c>
    </row>
    <row r="6" spans="1:6" ht="14.25" customHeight="1" x14ac:dyDescent="0.25">
      <c r="B6" s="9" t="s">
        <v>16</v>
      </c>
      <c r="D6" s="133" t="s">
        <v>17</v>
      </c>
      <c r="E6" s="133"/>
      <c r="F6" s="133"/>
    </row>
  </sheetData>
  <mergeCells count="1">
    <mergeCell ref="D6:F6"/>
  </mergeCells>
  <pageMargins left="0.7" right="0.7" top="0.75" bottom="0.75" header="0.3" footer="0.3"/>
  <pageSetup paperSize="9" scale="8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view="pageBreakPreview" topLeftCell="A19" zoomScale="60" zoomScaleNormal="100" workbookViewId="0">
      <selection activeCell="K26" sqref="K26"/>
    </sheetView>
  </sheetViews>
  <sheetFormatPr defaultRowHeight="15" x14ac:dyDescent="0.25"/>
  <cols>
    <col min="2" max="2" width="22.140625" customWidth="1"/>
    <col min="3" max="3" width="129.5703125" customWidth="1"/>
    <col min="5" max="5" width="12.85546875" customWidth="1"/>
    <col min="6" max="6" width="14.5703125" customWidth="1"/>
  </cols>
  <sheetData>
    <row r="1" spans="1:6" x14ac:dyDescent="0.25">
      <c r="C1" s="134" t="s">
        <v>148</v>
      </c>
      <c r="D1" s="134"/>
      <c r="E1" s="134"/>
      <c r="F1" s="134"/>
    </row>
    <row r="2" spans="1:6" ht="15" customHeight="1" x14ac:dyDescent="0.25">
      <c r="C2" s="134"/>
      <c r="D2" s="134"/>
      <c r="E2" s="134"/>
      <c r="F2" s="134"/>
    </row>
    <row r="3" spans="1:6" x14ac:dyDescent="0.25">
      <c r="C3" s="134"/>
      <c r="D3" s="134"/>
      <c r="E3" s="134"/>
      <c r="F3" s="134"/>
    </row>
    <row r="4" spans="1:6" ht="19.5" customHeight="1" x14ac:dyDescent="0.25">
      <c r="C4" s="12"/>
      <c r="D4" s="134" t="s">
        <v>24</v>
      </c>
      <c r="E4" s="134"/>
      <c r="F4" s="134"/>
    </row>
    <row r="5" spans="1:6" x14ac:dyDescent="0.25">
      <c r="D5" s="135"/>
      <c r="E5" s="135"/>
      <c r="F5" s="135"/>
    </row>
    <row r="6" spans="1:6" ht="14.25" customHeight="1" x14ac:dyDescent="0.25">
      <c r="C6" s="67" t="s">
        <v>8</v>
      </c>
      <c r="D6" s="11"/>
    </row>
    <row r="7" spans="1:6" ht="14.25" customHeight="1" x14ac:dyDescent="0.25">
      <c r="A7" s="2" t="s">
        <v>0</v>
      </c>
      <c r="B7" s="2" t="s">
        <v>1</v>
      </c>
      <c r="C7" s="2"/>
      <c r="D7" s="5" t="s">
        <v>2</v>
      </c>
      <c r="E7" s="5" t="s">
        <v>3</v>
      </c>
      <c r="F7" s="5" t="s">
        <v>4</v>
      </c>
    </row>
    <row r="8" spans="1:6" ht="80.25" customHeight="1" x14ac:dyDescent="0.25">
      <c r="A8" s="4">
        <v>1</v>
      </c>
      <c r="B8" s="4" t="s">
        <v>21</v>
      </c>
      <c r="C8" s="4" t="s">
        <v>22</v>
      </c>
      <c r="D8" s="10">
        <f>6+20+35+40+4+6</f>
        <v>111</v>
      </c>
      <c r="E8" s="58">
        <v>7000</v>
      </c>
      <c r="F8" s="58">
        <f>D8*E8</f>
        <v>777000</v>
      </c>
    </row>
    <row r="9" spans="1:6" ht="66.75" customHeight="1" x14ac:dyDescent="0.25">
      <c r="A9" s="4">
        <v>2</v>
      </c>
      <c r="B9" s="4" t="s">
        <v>20</v>
      </c>
      <c r="C9" s="4" t="s">
        <v>23</v>
      </c>
      <c r="D9" s="10">
        <f>3+4+4</f>
        <v>11</v>
      </c>
      <c r="E9" s="58">
        <v>17000</v>
      </c>
      <c r="F9" s="58">
        <f t="shared" ref="F9:F28" si="0">D9*E9</f>
        <v>187000</v>
      </c>
    </row>
    <row r="10" spans="1:6" ht="42.75" customHeight="1" x14ac:dyDescent="0.25">
      <c r="A10" s="4">
        <v>3</v>
      </c>
      <c r="B10" s="42" t="s">
        <v>108</v>
      </c>
      <c r="C10" s="42" t="s">
        <v>120</v>
      </c>
      <c r="D10" s="43">
        <v>3</v>
      </c>
      <c r="E10" s="59">
        <v>57000</v>
      </c>
      <c r="F10" s="58">
        <f t="shared" si="0"/>
        <v>171000</v>
      </c>
    </row>
    <row r="11" spans="1:6" ht="51.75" customHeight="1" x14ac:dyDescent="0.25">
      <c r="A11" s="4">
        <v>4</v>
      </c>
      <c r="B11" s="42" t="s">
        <v>109</v>
      </c>
      <c r="C11" s="42" t="s">
        <v>121</v>
      </c>
      <c r="D11" s="43">
        <v>2</v>
      </c>
      <c r="E11" s="59">
        <v>120000</v>
      </c>
      <c r="F11" s="58">
        <f t="shared" si="0"/>
        <v>240000</v>
      </c>
    </row>
    <row r="12" spans="1:6" ht="42.75" customHeight="1" x14ac:dyDescent="0.25">
      <c r="A12" s="4">
        <v>5</v>
      </c>
      <c r="B12" s="42" t="s">
        <v>110</v>
      </c>
      <c r="C12" s="42" t="s">
        <v>122</v>
      </c>
      <c r="D12" s="43">
        <v>6</v>
      </c>
      <c r="E12" s="59">
        <v>10000</v>
      </c>
      <c r="F12" s="58">
        <f t="shared" si="0"/>
        <v>60000</v>
      </c>
    </row>
    <row r="13" spans="1:6" ht="48.75" customHeight="1" x14ac:dyDescent="0.25">
      <c r="A13" s="4">
        <v>6</v>
      </c>
      <c r="B13" s="42" t="s">
        <v>111</v>
      </c>
      <c r="C13" s="42" t="s">
        <v>123</v>
      </c>
      <c r="D13" s="43">
        <v>5</v>
      </c>
      <c r="E13" s="59">
        <v>2500</v>
      </c>
      <c r="F13" s="58">
        <f t="shared" si="0"/>
        <v>12500</v>
      </c>
    </row>
    <row r="14" spans="1:6" ht="52.5" customHeight="1" x14ac:dyDescent="0.25">
      <c r="A14" s="4">
        <v>7</v>
      </c>
      <c r="B14" s="42" t="s">
        <v>112</v>
      </c>
      <c r="C14" s="42" t="s">
        <v>124</v>
      </c>
      <c r="D14" s="43">
        <v>4</v>
      </c>
      <c r="E14" s="59">
        <v>190000</v>
      </c>
      <c r="F14" s="58">
        <f t="shared" si="0"/>
        <v>760000</v>
      </c>
    </row>
    <row r="15" spans="1:6" ht="36.75" customHeight="1" x14ac:dyDescent="0.25">
      <c r="A15" s="4">
        <v>8</v>
      </c>
      <c r="B15" s="42" t="s">
        <v>113</v>
      </c>
      <c r="C15" s="42" t="s">
        <v>125</v>
      </c>
      <c r="D15" s="43">
        <v>3</v>
      </c>
      <c r="E15" s="59">
        <v>10000</v>
      </c>
      <c r="F15" s="58">
        <f t="shared" si="0"/>
        <v>30000</v>
      </c>
    </row>
    <row r="16" spans="1:6" ht="35.25" customHeight="1" x14ac:dyDescent="0.25">
      <c r="A16" s="4">
        <v>9</v>
      </c>
      <c r="B16" s="42" t="s">
        <v>114</v>
      </c>
      <c r="C16" s="42" t="s">
        <v>126</v>
      </c>
      <c r="D16" s="43">
        <v>3</v>
      </c>
      <c r="E16" s="59">
        <v>3000</v>
      </c>
      <c r="F16" s="58">
        <f t="shared" si="0"/>
        <v>9000</v>
      </c>
    </row>
    <row r="17" spans="1:6" ht="26.25" customHeight="1" x14ac:dyDescent="0.25">
      <c r="A17" s="4">
        <v>10</v>
      </c>
      <c r="B17" s="42" t="s">
        <v>115</v>
      </c>
      <c r="C17" s="42" t="s">
        <v>127</v>
      </c>
      <c r="D17" s="43">
        <v>5</v>
      </c>
      <c r="E17" s="59">
        <v>1000</v>
      </c>
      <c r="F17" s="58">
        <f t="shared" si="0"/>
        <v>5000</v>
      </c>
    </row>
    <row r="18" spans="1:6" ht="39" customHeight="1" x14ac:dyDescent="0.25">
      <c r="A18" s="4">
        <v>11</v>
      </c>
      <c r="B18" s="42" t="s">
        <v>116</v>
      </c>
      <c r="C18" s="42" t="s">
        <v>128</v>
      </c>
      <c r="D18" s="43">
        <v>3</v>
      </c>
      <c r="E18" s="59">
        <v>2000</v>
      </c>
      <c r="F18" s="58">
        <f t="shared" si="0"/>
        <v>6000</v>
      </c>
    </row>
    <row r="19" spans="1:6" ht="50.25" customHeight="1" x14ac:dyDescent="0.25">
      <c r="A19" s="4">
        <v>12</v>
      </c>
      <c r="B19" s="42" t="s">
        <v>117</v>
      </c>
      <c r="C19" s="42" t="s">
        <v>132</v>
      </c>
      <c r="D19" s="43">
        <v>12</v>
      </c>
      <c r="E19" s="59">
        <v>25000</v>
      </c>
      <c r="F19" s="58">
        <f t="shared" si="0"/>
        <v>300000</v>
      </c>
    </row>
    <row r="20" spans="1:6" ht="36" customHeight="1" x14ac:dyDescent="0.25">
      <c r="A20" s="4">
        <v>13</v>
      </c>
      <c r="B20" s="42" t="s">
        <v>118</v>
      </c>
      <c r="C20" s="42" t="s">
        <v>129</v>
      </c>
      <c r="D20" s="43">
        <v>200</v>
      </c>
      <c r="E20" s="59">
        <v>2000</v>
      </c>
      <c r="F20" s="58">
        <f t="shared" si="0"/>
        <v>400000</v>
      </c>
    </row>
    <row r="21" spans="1:6" ht="39" customHeight="1" x14ac:dyDescent="0.25">
      <c r="A21" s="4">
        <v>14</v>
      </c>
      <c r="B21" s="42" t="s">
        <v>130</v>
      </c>
      <c r="C21" s="42" t="s">
        <v>131</v>
      </c>
      <c r="D21" s="43">
        <v>100</v>
      </c>
      <c r="E21" s="59">
        <v>4000</v>
      </c>
      <c r="F21" s="58">
        <f t="shared" si="0"/>
        <v>400000</v>
      </c>
    </row>
    <row r="22" spans="1:6" ht="39.75" customHeight="1" x14ac:dyDescent="0.25">
      <c r="A22" s="4">
        <v>18</v>
      </c>
      <c r="B22" s="42" t="s">
        <v>142</v>
      </c>
      <c r="C22" s="42" t="s">
        <v>143</v>
      </c>
      <c r="D22" s="43">
        <v>2</v>
      </c>
      <c r="E22" s="59">
        <v>2000</v>
      </c>
      <c r="F22" s="59">
        <f t="shared" si="0"/>
        <v>4000</v>
      </c>
    </row>
    <row r="23" spans="1:6" ht="32.25" customHeight="1" x14ac:dyDescent="0.25">
      <c r="A23" s="4">
        <v>19</v>
      </c>
      <c r="B23" s="42" t="s">
        <v>144</v>
      </c>
      <c r="C23" s="42" t="s">
        <v>145</v>
      </c>
      <c r="D23" s="43">
        <v>3</v>
      </c>
      <c r="E23" s="59">
        <v>1300</v>
      </c>
      <c r="F23" s="59">
        <f t="shared" si="0"/>
        <v>3900</v>
      </c>
    </row>
    <row r="24" spans="1:6" ht="30.75" customHeight="1" x14ac:dyDescent="0.25">
      <c r="A24" s="4">
        <v>20</v>
      </c>
      <c r="B24" s="42" t="s">
        <v>147</v>
      </c>
      <c r="C24" s="42" t="s">
        <v>146</v>
      </c>
      <c r="D24" s="43">
        <v>2</v>
      </c>
      <c r="E24" s="59">
        <v>600</v>
      </c>
      <c r="F24" s="59">
        <f t="shared" si="0"/>
        <v>1200</v>
      </c>
    </row>
    <row r="25" spans="1:6" ht="43.5" customHeight="1" x14ac:dyDescent="0.25">
      <c r="A25" s="4">
        <v>22</v>
      </c>
      <c r="B25" s="4" t="s">
        <v>164</v>
      </c>
      <c r="C25" s="4" t="s">
        <v>165</v>
      </c>
      <c r="D25" s="10">
        <v>1</v>
      </c>
      <c r="E25" s="58">
        <v>57000</v>
      </c>
      <c r="F25" s="58">
        <f t="shared" si="0"/>
        <v>57000</v>
      </c>
    </row>
    <row r="26" spans="1:6" ht="66" customHeight="1" x14ac:dyDescent="0.25">
      <c r="A26" s="4">
        <v>23</v>
      </c>
      <c r="B26" s="4" t="s">
        <v>163</v>
      </c>
      <c r="C26" s="4" t="s">
        <v>166</v>
      </c>
      <c r="D26" s="10">
        <v>1</v>
      </c>
      <c r="E26" s="58">
        <v>36000</v>
      </c>
      <c r="F26" s="58">
        <f t="shared" si="0"/>
        <v>36000</v>
      </c>
    </row>
    <row r="27" spans="1:6" ht="66" customHeight="1" x14ac:dyDescent="0.25">
      <c r="A27" s="4">
        <v>24</v>
      </c>
      <c r="B27" s="4" t="s">
        <v>167</v>
      </c>
      <c r="C27" s="4" t="s">
        <v>168</v>
      </c>
      <c r="D27" s="10">
        <v>1</v>
      </c>
      <c r="E27" s="58">
        <v>16000</v>
      </c>
      <c r="F27" s="58">
        <f t="shared" si="0"/>
        <v>16000</v>
      </c>
    </row>
    <row r="28" spans="1:6" ht="66" customHeight="1" x14ac:dyDescent="0.25">
      <c r="A28" s="4">
        <v>25</v>
      </c>
      <c r="B28" s="4" t="s">
        <v>219</v>
      </c>
      <c r="C28" s="4" t="s">
        <v>220</v>
      </c>
      <c r="D28" s="10">
        <v>2</v>
      </c>
      <c r="E28" s="58">
        <v>370</v>
      </c>
      <c r="F28" s="58">
        <f t="shared" si="0"/>
        <v>740</v>
      </c>
    </row>
    <row r="29" spans="1:6" ht="14.25" customHeight="1" x14ac:dyDescent="0.25">
      <c r="A29" s="1"/>
      <c r="B29" s="1"/>
      <c r="C29" s="7" t="s">
        <v>7</v>
      </c>
      <c r="D29" s="4"/>
      <c r="E29" s="60"/>
      <c r="F29" s="6">
        <f>SUM(F8:F28)</f>
        <v>3476340</v>
      </c>
    </row>
    <row r="31" spans="1:6" ht="14.25" customHeight="1" x14ac:dyDescent="0.25">
      <c r="C31" s="9"/>
      <c r="D31" s="133"/>
      <c r="E31" s="133"/>
      <c r="F31" s="133"/>
    </row>
    <row r="33" spans="3:6" ht="20.25" customHeight="1" x14ac:dyDescent="0.25">
      <c r="C33" s="54" t="s">
        <v>134</v>
      </c>
      <c r="D33" s="55"/>
      <c r="E33" s="55" t="s">
        <v>133</v>
      </c>
    </row>
    <row r="34" spans="3:6" ht="30" customHeight="1" x14ac:dyDescent="0.25">
      <c r="C34" s="54" t="s">
        <v>135</v>
      </c>
      <c r="D34" s="55"/>
      <c r="E34" s="55" t="s">
        <v>136</v>
      </c>
    </row>
    <row r="35" spans="3:6" ht="30" customHeight="1" x14ac:dyDescent="0.25">
      <c r="C35" s="54" t="s">
        <v>9</v>
      </c>
      <c r="D35" s="55"/>
      <c r="E35" s="56" t="s">
        <v>10</v>
      </c>
    </row>
    <row r="36" spans="3:6" ht="30" customHeight="1" x14ac:dyDescent="0.25">
      <c r="C36" s="54" t="s">
        <v>137</v>
      </c>
      <c r="D36" s="55"/>
      <c r="E36" s="55" t="s">
        <v>138</v>
      </c>
    </row>
    <row r="37" spans="3:6" ht="30" customHeight="1" x14ac:dyDescent="0.25">
      <c r="C37" s="54" t="s">
        <v>139</v>
      </c>
      <c r="D37" s="57"/>
      <c r="E37" s="132" t="s">
        <v>140</v>
      </c>
      <c r="F37" s="132"/>
    </row>
  </sheetData>
  <mergeCells count="5">
    <mergeCell ref="C1:F3"/>
    <mergeCell ref="D4:F4"/>
    <mergeCell ref="D31:F31"/>
    <mergeCell ref="D5:F5"/>
    <mergeCell ref="E37:F37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rowBreaks count="1" manualBreakCount="1">
    <brk id="18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view="pageBreakPreview" topLeftCell="A49" zoomScale="90" zoomScaleNormal="70" zoomScaleSheetLayoutView="90" workbookViewId="0">
      <selection activeCell="A51" sqref="A51:XFD53"/>
    </sheetView>
  </sheetViews>
  <sheetFormatPr defaultRowHeight="15" x14ac:dyDescent="0.25"/>
  <cols>
    <col min="2" max="2" width="41.28515625" customWidth="1"/>
    <col min="3" max="3" width="58.7109375" customWidth="1"/>
    <col min="4" max="4" width="15.7109375" customWidth="1"/>
    <col min="5" max="5" width="16.5703125" customWidth="1"/>
    <col min="6" max="6" width="16" customWidth="1"/>
    <col min="7" max="7" width="16.5703125" customWidth="1"/>
    <col min="8" max="8" width="11.85546875" customWidth="1"/>
    <col min="9" max="9" width="19.7109375" customWidth="1"/>
  </cols>
  <sheetData>
    <row r="1" spans="1:9" ht="15" customHeight="1" x14ac:dyDescent="0.25">
      <c r="D1" s="53"/>
      <c r="E1" s="53"/>
      <c r="F1" s="134" t="s">
        <v>25</v>
      </c>
      <c r="G1" s="134"/>
      <c r="H1" s="134"/>
      <c r="I1" s="134"/>
    </row>
    <row r="2" spans="1:9" ht="15" customHeight="1" x14ac:dyDescent="0.25">
      <c r="C2" s="53"/>
      <c r="D2" s="53"/>
      <c r="E2" s="53"/>
      <c r="F2" s="134"/>
      <c r="G2" s="134"/>
      <c r="H2" s="134"/>
      <c r="I2" s="134"/>
    </row>
    <row r="3" spans="1:9" x14ac:dyDescent="0.25">
      <c r="C3" s="53"/>
      <c r="D3" s="53"/>
      <c r="E3" s="53"/>
      <c r="F3" s="134"/>
      <c r="G3" s="134"/>
      <c r="H3" s="134"/>
      <c r="I3" s="134"/>
    </row>
    <row r="4" spans="1:9" ht="19.5" customHeight="1" x14ac:dyDescent="0.25">
      <c r="C4" s="44"/>
      <c r="E4" s="53"/>
      <c r="F4" s="53"/>
      <c r="H4" s="138" t="s">
        <v>24</v>
      </c>
      <c r="I4" s="138"/>
    </row>
    <row r="6" spans="1:9" ht="25.5" x14ac:dyDescent="0.25">
      <c r="A6" s="13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3" t="s">
        <v>32</v>
      </c>
      <c r="I6" s="13" t="s">
        <v>33</v>
      </c>
    </row>
    <row r="7" spans="1:9" ht="149.25" customHeight="1" x14ac:dyDescent="0.25">
      <c r="A7" s="17">
        <v>1</v>
      </c>
      <c r="B7" s="18" t="s">
        <v>84</v>
      </c>
      <c r="C7" s="17" t="s">
        <v>85</v>
      </c>
      <c r="D7" s="19" t="s">
        <v>55</v>
      </c>
      <c r="E7" s="20">
        <v>10</v>
      </c>
      <c r="F7" s="21">
        <v>8500</v>
      </c>
      <c r="G7" s="22">
        <f>F7*E7</f>
        <v>85000</v>
      </c>
      <c r="H7" s="23" t="s">
        <v>36</v>
      </c>
      <c r="I7" s="23" t="s">
        <v>37</v>
      </c>
    </row>
    <row r="8" spans="1:9" x14ac:dyDescent="0.25">
      <c r="A8" s="136" t="s">
        <v>38</v>
      </c>
      <c r="B8" s="136"/>
      <c r="C8" s="136"/>
      <c r="D8" s="136"/>
      <c r="E8" s="136"/>
      <c r="F8" s="136"/>
      <c r="G8" s="136"/>
      <c r="H8" s="136"/>
      <c r="I8" s="136"/>
    </row>
    <row r="9" spans="1:9" ht="58.5" customHeight="1" x14ac:dyDescent="0.25">
      <c r="A9" s="24">
        <v>2</v>
      </c>
      <c r="B9" s="24" t="s">
        <v>105</v>
      </c>
      <c r="C9" s="24" t="s">
        <v>39</v>
      </c>
      <c r="D9" s="17" t="s">
        <v>88</v>
      </c>
      <c r="E9" s="24">
        <v>50</v>
      </c>
      <c r="F9" s="25">
        <v>945</v>
      </c>
      <c r="G9" s="25">
        <f>F9*E9</f>
        <v>47250</v>
      </c>
      <c r="H9" s="23" t="s">
        <v>36</v>
      </c>
      <c r="I9" s="23" t="s">
        <v>37</v>
      </c>
    </row>
    <row r="10" spans="1:9" ht="51" x14ac:dyDescent="0.25">
      <c r="A10" s="17">
        <v>3</v>
      </c>
      <c r="B10" s="17" t="s">
        <v>106</v>
      </c>
      <c r="C10" s="17" t="s">
        <v>102</v>
      </c>
      <c r="D10" s="17" t="s">
        <v>88</v>
      </c>
      <c r="E10" s="17">
        <v>50</v>
      </c>
      <c r="F10" s="26">
        <v>945</v>
      </c>
      <c r="G10" s="25">
        <f t="shared" ref="G10:G12" si="0">F10*E10</f>
        <v>47250</v>
      </c>
      <c r="H10" s="27" t="s">
        <v>36</v>
      </c>
      <c r="I10" s="27" t="s">
        <v>37</v>
      </c>
    </row>
    <row r="11" spans="1:9" ht="51" x14ac:dyDescent="0.25">
      <c r="A11" s="28">
        <v>4</v>
      </c>
      <c r="B11" s="28" t="s">
        <v>107</v>
      </c>
      <c r="C11" s="28" t="s">
        <v>103</v>
      </c>
      <c r="D11" s="28" t="s">
        <v>88</v>
      </c>
      <c r="E11" s="28">
        <v>50</v>
      </c>
      <c r="F11" s="29">
        <v>2960</v>
      </c>
      <c r="G11" s="25">
        <f t="shared" si="0"/>
        <v>148000</v>
      </c>
      <c r="H11" s="27" t="s">
        <v>36</v>
      </c>
      <c r="I11" s="27" t="s">
        <v>37</v>
      </c>
    </row>
    <row r="12" spans="1:9" ht="72" customHeight="1" x14ac:dyDescent="0.25">
      <c r="A12" s="28">
        <v>5</v>
      </c>
      <c r="B12" s="28" t="s">
        <v>40</v>
      </c>
      <c r="C12" s="28" t="s">
        <v>41</v>
      </c>
      <c r="D12" s="28" t="s">
        <v>42</v>
      </c>
      <c r="E12" s="28">
        <v>10</v>
      </c>
      <c r="F12" s="29">
        <v>2000</v>
      </c>
      <c r="G12" s="29">
        <f t="shared" si="0"/>
        <v>20000</v>
      </c>
      <c r="H12" s="27" t="s">
        <v>36</v>
      </c>
      <c r="I12" s="27" t="s">
        <v>37</v>
      </c>
    </row>
    <row r="13" spans="1:9" x14ac:dyDescent="0.25">
      <c r="A13" s="137" t="s">
        <v>43</v>
      </c>
      <c r="B13" s="137"/>
      <c r="C13" s="137"/>
      <c r="D13" s="137"/>
      <c r="E13" s="137"/>
      <c r="F13" s="137"/>
      <c r="G13" s="137"/>
      <c r="H13" s="137"/>
      <c r="I13" s="137"/>
    </row>
    <row r="14" spans="1:9" x14ac:dyDescent="0.25">
      <c r="A14" s="137" t="s">
        <v>34</v>
      </c>
      <c r="B14" s="137"/>
      <c r="C14" s="137"/>
      <c r="D14" s="137"/>
      <c r="E14" s="137"/>
      <c r="F14" s="137"/>
      <c r="G14" s="137"/>
      <c r="H14" s="137"/>
      <c r="I14" s="137"/>
    </row>
    <row r="15" spans="1:9" x14ac:dyDescent="0.25">
      <c r="A15" s="142" t="s">
        <v>44</v>
      </c>
      <c r="B15" s="142"/>
      <c r="C15" s="142"/>
      <c r="D15" s="142"/>
      <c r="E15" s="142"/>
      <c r="F15" s="30"/>
      <c r="G15" s="31"/>
      <c r="H15" s="32"/>
      <c r="I15" s="32"/>
    </row>
    <row r="16" spans="1:9" ht="28.5" customHeight="1" x14ac:dyDescent="0.25">
      <c r="A16" s="33">
        <v>6</v>
      </c>
      <c r="B16" s="30" t="s">
        <v>45</v>
      </c>
      <c r="C16" s="30"/>
      <c r="D16" s="32" t="s">
        <v>35</v>
      </c>
      <c r="E16" s="33">
        <v>2</v>
      </c>
      <c r="F16" s="34">
        <v>122500</v>
      </c>
      <c r="G16" s="35">
        <f>F16*E16</f>
        <v>245000</v>
      </c>
      <c r="H16" s="32" t="s">
        <v>36</v>
      </c>
      <c r="I16" s="32" t="s">
        <v>37</v>
      </c>
    </row>
    <row r="17" spans="1:9" x14ac:dyDescent="0.25">
      <c r="A17" s="142" t="s">
        <v>46</v>
      </c>
      <c r="B17" s="142"/>
      <c r="C17" s="142"/>
      <c r="D17" s="142"/>
      <c r="E17" s="142"/>
      <c r="F17" s="30"/>
      <c r="G17" s="35"/>
      <c r="H17" s="32"/>
      <c r="I17" s="32"/>
    </row>
    <row r="18" spans="1:9" x14ac:dyDescent="0.25">
      <c r="A18" s="146" t="s">
        <v>47</v>
      </c>
      <c r="B18" s="146"/>
      <c r="C18" s="146"/>
      <c r="D18" s="146"/>
      <c r="E18" s="146"/>
      <c r="F18" s="36"/>
      <c r="G18" s="35"/>
      <c r="H18" s="32"/>
      <c r="I18" s="32"/>
    </row>
    <row r="19" spans="1:9" ht="32.25" customHeight="1" x14ac:dyDescent="0.25">
      <c r="A19" s="33">
        <v>7</v>
      </c>
      <c r="B19" s="30" t="s">
        <v>48</v>
      </c>
      <c r="C19" s="30"/>
      <c r="D19" s="32" t="s">
        <v>49</v>
      </c>
      <c r="E19" s="33">
        <v>6</v>
      </c>
      <c r="F19" s="34">
        <v>8000</v>
      </c>
      <c r="G19" s="35">
        <f t="shared" ref="G19:G42" si="1">F19*E19</f>
        <v>48000</v>
      </c>
      <c r="H19" s="32" t="s">
        <v>36</v>
      </c>
      <c r="I19" s="32" t="s">
        <v>37</v>
      </c>
    </row>
    <row r="20" spans="1:9" ht="28.5" customHeight="1" x14ac:dyDescent="0.25">
      <c r="A20" s="33">
        <v>8</v>
      </c>
      <c r="B20" s="30" t="s">
        <v>51</v>
      </c>
      <c r="C20" s="30"/>
      <c r="D20" s="32" t="s">
        <v>52</v>
      </c>
      <c r="E20" s="33">
        <v>1</v>
      </c>
      <c r="F20" s="34">
        <v>8000</v>
      </c>
      <c r="G20" s="35">
        <f t="shared" si="1"/>
        <v>8000</v>
      </c>
      <c r="H20" s="32" t="s">
        <v>36</v>
      </c>
      <c r="I20" s="32" t="s">
        <v>37</v>
      </c>
    </row>
    <row r="21" spans="1:9" x14ac:dyDescent="0.25">
      <c r="A21" s="142" t="s">
        <v>53</v>
      </c>
      <c r="B21" s="142"/>
      <c r="C21" s="142"/>
      <c r="D21" s="142"/>
      <c r="E21" s="142"/>
      <c r="F21" s="30"/>
      <c r="G21" s="35"/>
      <c r="H21" s="32"/>
      <c r="I21" s="32"/>
    </row>
    <row r="22" spans="1:9" ht="34.5" customHeight="1" x14ac:dyDescent="0.25">
      <c r="A22" s="33">
        <v>9</v>
      </c>
      <c r="B22" s="37" t="s">
        <v>54</v>
      </c>
      <c r="C22" s="37"/>
      <c r="D22" s="32" t="s">
        <v>50</v>
      </c>
      <c r="E22" s="33">
        <v>10</v>
      </c>
      <c r="F22" s="34">
        <v>60000</v>
      </c>
      <c r="G22" s="35">
        <f t="shared" si="1"/>
        <v>600000</v>
      </c>
      <c r="H22" s="32" t="s">
        <v>36</v>
      </c>
      <c r="I22" s="32" t="s">
        <v>37</v>
      </c>
    </row>
    <row r="23" spans="1:9" ht="34.5" customHeight="1" x14ac:dyDescent="0.25">
      <c r="A23" s="33">
        <v>11</v>
      </c>
      <c r="B23" s="37" t="s">
        <v>56</v>
      </c>
      <c r="C23" s="37"/>
      <c r="D23" s="32" t="s">
        <v>55</v>
      </c>
      <c r="E23" s="33">
        <v>1</v>
      </c>
      <c r="F23" s="34">
        <v>7000</v>
      </c>
      <c r="G23" s="35">
        <f t="shared" si="1"/>
        <v>7000</v>
      </c>
      <c r="H23" s="32" t="s">
        <v>36</v>
      </c>
      <c r="I23" s="32" t="s">
        <v>37</v>
      </c>
    </row>
    <row r="24" spans="1:9" x14ac:dyDescent="0.25">
      <c r="A24" s="142" t="s">
        <v>57</v>
      </c>
      <c r="B24" s="142"/>
      <c r="C24" s="142"/>
      <c r="D24" s="142"/>
      <c r="E24" s="142"/>
      <c r="F24" s="30"/>
      <c r="G24" s="35"/>
      <c r="H24" s="32"/>
      <c r="I24" s="32"/>
    </row>
    <row r="25" spans="1:9" ht="15.75" customHeight="1" x14ac:dyDescent="0.25">
      <c r="A25" s="33">
        <v>12</v>
      </c>
      <c r="B25" s="30" t="s">
        <v>58</v>
      </c>
      <c r="C25" s="30"/>
      <c r="D25" s="32" t="s">
        <v>59</v>
      </c>
      <c r="E25" s="33">
        <v>1</v>
      </c>
      <c r="F25" s="34">
        <v>200000</v>
      </c>
      <c r="G25" s="35">
        <f t="shared" si="1"/>
        <v>200000</v>
      </c>
      <c r="H25" s="32" t="s">
        <v>36</v>
      </c>
      <c r="I25" s="32" t="s">
        <v>37</v>
      </c>
    </row>
    <row r="26" spans="1:9" ht="27" customHeight="1" x14ac:dyDescent="0.25">
      <c r="A26" s="33">
        <v>13</v>
      </c>
      <c r="B26" s="30" t="s">
        <v>60</v>
      </c>
      <c r="C26" s="30"/>
      <c r="D26" s="32" t="s">
        <v>61</v>
      </c>
      <c r="E26" s="33">
        <v>1</v>
      </c>
      <c r="F26" s="34">
        <v>350000</v>
      </c>
      <c r="G26" s="35">
        <f t="shared" si="1"/>
        <v>350000</v>
      </c>
      <c r="H26" s="32" t="s">
        <v>36</v>
      </c>
      <c r="I26" s="32" t="s">
        <v>37</v>
      </c>
    </row>
    <row r="27" spans="1:9" x14ac:dyDescent="0.25">
      <c r="A27" s="142" t="s">
        <v>62</v>
      </c>
      <c r="B27" s="142"/>
      <c r="C27" s="142"/>
      <c r="D27" s="142"/>
      <c r="E27" s="142"/>
      <c r="F27" s="30"/>
      <c r="G27" s="35"/>
      <c r="H27" s="32"/>
      <c r="I27" s="32"/>
    </row>
    <row r="28" spans="1:9" x14ac:dyDescent="0.25">
      <c r="A28" s="142" t="s">
        <v>63</v>
      </c>
      <c r="B28" s="142"/>
      <c r="C28" s="142"/>
      <c r="D28" s="142"/>
      <c r="E28" s="142"/>
      <c r="F28" s="30"/>
      <c r="G28" s="35"/>
      <c r="H28" s="32"/>
      <c r="I28" s="32"/>
    </row>
    <row r="29" spans="1:9" ht="48" customHeight="1" x14ac:dyDescent="0.25">
      <c r="A29" s="33">
        <v>14</v>
      </c>
      <c r="B29" s="37" t="s">
        <v>64</v>
      </c>
      <c r="C29" s="37"/>
      <c r="D29" s="32" t="s">
        <v>35</v>
      </c>
      <c r="E29" s="33">
        <v>2</v>
      </c>
      <c r="F29" s="34">
        <v>10978</v>
      </c>
      <c r="G29" s="35">
        <f t="shared" si="1"/>
        <v>21956</v>
      </c>
      <c r="H29" s="32" t="s">
        <v>36</v>
      </c>
      <c r="I29" s="32" t="s">
        <v>37</v>
      </c>
    </row>
    <row r="30" spans="1:9" ht="48" customHeight="1" x14ac:dyDescent="0.25">
      <c r="A30" s="33">
        <v>15</v>
      </c>
      <c r="B30" s="37" t="s">
        <v>65</v>
      </c>
      <c r="C30" s="37"/>
      <c r="D30" s="32" t="s">
        <v>35</v>
      </c>
      <c r="E30" s="33">
        <v>2</v>
      </c>
      <c r="F30" s="34">
        <v>11175</v>
      </c>
      <c r="G30" s="35">
        <f t="shared" si="1"/>
        <v>22350</v>
      </c>
      <c r="H30" s="32" t="s">
        <v>36</v>
      </c>
      <c r="I30" s="32" t="s">
        <v>37</v>
      </c>
    </row>
    <row r="31" spans="1:9" x14ac:dyDescent="0.25">
      <c r="A31" s="142" t="s">
        <v>66</v>
      </c>
      <c r="B31" s="142"/>
      <c r="C31" s="142"/>
      <c r="D31" s="142"/>
      <c r="E31" s="142"/>
      <c r="F31" s="30"/>
      <c r="G31" s="35"/>
      <c r="H31" s="32"/>
      <c r="I31" s="32"/>
    </row>
    <row r="32" spans="1:9" ht="51.75" customHeight="1" x14ac:dyDescent="0.25">
      <c r="A32" s="33">
        <v>16</v>
      </c>
      <c r="B32" s="37" t="s">
        <v>67</v>
      </c>
      <c r="C32" s="37"/>
      <c r="D32" s="32" t="s">
        <v>35</v>
      </c>
      <c r="E32" s="33">
        <v>1</v>
      </c>
      <c r="F32" s="34">
        <v>9223</v>
      </c>
      <c r="G32" s="35">
        <f t="shared" si="1"/>
        <v>9223</v>
      </c>
      <c r="H32" s="32" t="s">
        <v>36</v>
      </c>
      <c r="I32" s="32" t="s">
        <v>37</v>
      </c>
    </row>
    <row r="33" spans="1:9" ht="51.75" customHeight="1" x14ac:dyDescent="0.25">
      <c r="A33" s="33">
        <v>17</v>
      </c>
      <c r="B33" s="37" t="s">
        <v>68</v>
      </c>
      <c r="C33" s="37"/>
      <c r="D33" s="32" t="s">
        <v>69</v>
      </c>
      <c r="E33" s="33">
        <v>2</v>
      </c>
      <c r="F33" s="34">
        <v>20000</v>
      </c>
      <c r="G33" s="35">
        <f t="shared" si="1"/>
        <v>40000</v>
      </c>
      <c r="H33" s="32" t="s">
        <v>36</v>
      </c>
      <c r="I33" s="32" t="s">
        <v>37</v>
      </c>
    </row>
    <row r="34" spans="1:9" ht="49.5" customHeight="1" x14ac:dyDescent="0.25">
      <c r="A34" s="33">
        <v>18</v>
      </c>
      <c r="B34" s="37" t="s">
        <v>70</v>
      </c>
      <c r="C34" s="37"/>
      <c r="D34" s="32" t="s">
        <v>35</v>
      </c>
      <c r="E34" s="33">
        <v>2</v>
      </c>
      <c r="F34" s="34">
        <v>6761</v>
      </c>
      <c r="G34" s="35">
        <f t="shared" si="1"/>
        <v>13522</v>
      </c>
      <c r="H34" s="32" t="s">
        <v>36</v>
      </c>
      <c r="I34" s="32" t="s">
        <v>37</v>
      </c>
    </row>
    <row r="35" spans="1:9" ht="49.5" customHeight="1" x14ac:dyDescent="0.25">
      <c r="A35" s="33">
        <v>19</v>
      </c>
      <c r="B35" s="37" t="s">
        <v>71</v>
      </c>
      <c r="C35" s="37"/>
      <c r="D35" s="32" t="s">
        <v>35</v>
      </c>
      <c r="E35" s="33">
        <v>1</v>
      </c>
      <c r="F35" s="34">
        <v>11201</v>
      </c>
      <c r="G35" s="35">
        <f t="shared" si="1"/>
        <v>11201</v>
      </c>
      <c r="H35" s="32" t="s">
        <v>36</v>
      </c>
      <c r="I35" s="32" t="s">
        <v>37</v>
      </c>
    </row>
    <row r="36" spans="1:9" ht="47.25" customHeight="1" x14ac:dyDescent="0.25">
      <c r="A36" s="33">
        <v>20</v>
      </c>
      <c r="B36" s="37" t="s">
        <v>72</v>
      </c>
      <c r="C36" s="37"/>
      <c r="D36" s="32" t="s">
        <v>35</v>
      </c>
      <c r="E36" s="33">
        <v>1</v>
      </c>
      <c r="F36" s="34">
        <v>8096</v>
      </c>
      <c r="G36" s="35">
        <f t="shared" si="1"/>
        <v>8096</v>
      </c>
      <c r="H36" s="32" t="s">
        <v>36</v>
      </c>
      <c r="I36" s="32" t="s">
        <v>37</v>
      </c>
    </row>
    <row r="37" spans="1:9" ht="69.75" customHeight="1" x14ac:dyDescent="0.25">
      <c r="A37" s="33">
        <v>21</v>
      </c>
      <c r="B37" s="37" t="s">
        <v>73</v>
      </c>
      <c r="C37" s="37"/>
      <c r="D37" s="32" t="s">
        <v>35</v>
      </c>
      <c r="E37" s="33">
        <v>2</v>
      </c>
      <c r="F37" s="34">
        <v>11142</v>
      </c>
      <c r="G37" s="35">
        <f t="shared" si="1"/>
        <v>22284</v>
      </c>
      <c r="H37" s="32" t="s">
        <v>36</v>
      </c>
      <c r="I37" s="32" t="s">
        <v>37</v>
      </c>
    </row>
    <row r="38" spans="1:9" x14ac:dyDescent="0.25">
      <c r="A38" s="142" t="s">
        <v>74</v>
      </c>
      <c r="B38" s="142"/>
      <c r="C38" s="142"/>
      <c r="D38" s="142"/>
      <c r="E38" s="142"/>
      <c r="F38" s="30"/>
      <c r="G38" s="35"/>
      <c r="H38" s="32"/>
      <c r="I38" s="32"/>
    </row>
    <row r="39" spans="1:9" x14ac:dyDescent="0.25">
      <c r="A39" s="142" t="s">
        <v>75</v>
      </c>
      <c r="B39" s="142"/>
      <c r="C39" s="142"/>
      <c r="D39" s="142"/>
      <c r="E39" s="142"/>
      <c r="F39" s="30"/>
      <c r="G39" s="35"/>
      <c r="H39" s="32"/>
      <c r="I39" s="32"/>
    </row>
    <row r="40" spans="1:9" ht="47.25" customHeight="1" x14ac:dyDescent="0.25">
      <c r="A40" s="33">
        <v>22</v>
      </c>
      <c r="B40" s="30" t="s">
        <v>86</v>
      </c>
      <c r="C40" s="30"/>
      <c r="D40" s="32" t="s">
        <v>76</v>
      </c>
      <c r="E40" s="33">
        <v>1</v>
      </c>
      <c r="F40" s="34">
        <v>15000</v>
      </c>
      <c r="G40" s="35">
        <f t="shared" si="1"/>
        <v>15000</v>
      </c>
      <c r="H40" s="32" t="s">
        <v>36</v>
      </c>
      <c r="I40" s="32" t="s">
        <v>37</v>
      </c>
    </row>
    <row r="41" spans="1:9" x14ac:dyDescent="0.25">
      <c r="A41" s="142" t="s">
        <v>77</v>
      </c>
      <c r="B41" s="142"/>
      <c r="C41" s="142"/>
      <c r="D41" s="142"/>
      <c r="E41" s="142"/>
      <c r="F41" s="30"/>
      <c r="G41" s="35"/>
      <c r="H41" s="32"/>
      <c r="I41" s="32"/>
    </row>
    <row r="42" spans="1:9" ht="32.25" customHeight="1" x14ac:dyDescent="0.25">
      <c r="A42" s="33">
        <v>23</v>
      </c>
      <c r="B42" s="30" t="s">
        <v>78</v>
      </c>
      <c r="C42" s="30"/>
      <c r="D42" s="32" t="s">
        <v>35</v>
      </c>
      <c r="E42" s="33">
        <v>1</v>
      </c>
      <c r="F42" s="34">
        <v>303000</v>
      </c>
      <c r="G42" s="35">
        <f t="shared" si="1"/>
        <v>303000</v>
      </c>
      <c r="H42" s="32" t="s">
        <v>36</v>
      </c>
      <c r="I42" s="32" t="s">
        <v>37</v>
      </c>
    </row>
    <row r="43" spans="1:9" s="39" customFormat="1" ht="32.25" customHeight="1" x14ac:dyDescent="0.25">
      <c r="A43" s="33">
        <v>24</v>
      </c>
      <c r="B43" s="30" t="s">
        <v>79</v>
      </c>
      <c r="C43" s="30"/>
      <c r="D43" s="32" t="s">
        <v>50</v>
      </c>
      <c r="E43" s="33">
        <v>2</v>
      </c>
      <c r="F43" s="34">
        <v>18975</v>
      </c>
      <c r="G43" s="35">
        <f t="shared" ref="G43:G47" si="2">F43*E43</f>
        <v>37950</v>
      </c>
      <c r="H43" s="32" t="s">
        <v>36</v>
      </c>
      <c r="I43" s="32" t="s">
        <v>37</v>
      </c>
    </row>
    <row r="44" spans="1:9" ht="12.75" customHeight="1" x14ac:dyDescent="0.25">
      <c r="A44" s="144" t="s">
        <v>80</v>
      </c>
      <c r="B44" s="144"/>
      <c r="C44" s="144"/>
      <c r="D44" s="144"/>
      <c r="E44" s="144"/>
      <c r="F44" s="144"/>
      <c r="G44" s="144"/>
      <c r="H44" s="144"/>
      <c r="I44" s="144"/>
    </row>
    <row r="45" spans="1:9" ht="60.75" customHeight="1" x14ac:dyDescent="0.25">
      <c r="A45" s="28">
        <v>25</v>
      </c>
      <c r="B45" s="37" t="s">
        <v>81</v>
      </c>
      <c r="C45" s="38"/>
      <c r="D45" s="32" t="s">
        <v>50</v>
      </c>
      <c r="E45" s="33">
        <v>1</v>
      </c>
      <c r="F45" s="34">
        <v>20000</v>
      </c>
      <c r="G45" s="35">
        <f t="shared" si="2"/>
        <v>20000</v>
      </c>
      <c r="H45" s="32" t="s">
        <v>36</v>
      </c>
      <c r="I45" s="32" t="s">
        <v>37</v>
      </c>
    </row>
    <row r="46" spans="1:9" ht="32.25" customHeight="1" x14ac:dyDescent="0.25">
      <c r="A46" s="28">
        <v>26</v>
      </c>
      <c r="B46" s="37" t="s">
        <v>82</v>
      </c>
      <c r="C46" s="38"/>
      <c r="D46" s="32" t="s">
        <v>55</v>
      </c>
      <c r="E46" s="33">
        <v>15</v>
      </c>
      <c r="F46" s="34">
        <v>35000</v>
      </c>
      <c r="G46" s="35">
        <f t="shared" si="2"/>
        <v>525000</v>
      </c>
      <c r="H46" s="32" t="s">
        <v>36</v>
      </c>
      <c r="I46" s="32" t="s">
        <v>37</v>
      </c>
    </row>
    <row r="47" spans="1:9" ht="32.25" customHeight="1" x14ac:dyDescent="0.25">
      <c r="A47" s="28">
        <v>27</v>
      </c>
      <c r="B47" s="37" t="s">
        <v>83</v>
      </c>
      <c r="C47" s="38"/>
      <c r="D47" s="32" t="s">
        <v>55</v>
      </c>
      <c r="E47" s="33">
        <v>2</v>
      </c>
      <c r="F47" s="34">
        <v>25000</v>
      </c>
      <c r="G47" s="35">
        <f t="shared" si="2"/>
        <v>50000</v>
      </c>
      <c r="H47" s="32" t="s">
        <v>36</v>
      </c>
      <c r="I47" s="32" t="s">
        <v>37</v>
      </c>
    </row>
    <row r="48" spans="1:9" x14ac:dyDescent="0.25">
      <c r="A48" s="145" t="s">
        <v>87</v>
      </c>
      <c r="B48" s="145"/>
      <c r="C48" s="145"/>
      <c r="D48" s="145"/>
      <c r="E48" s="145"/>
      <c r="F48" s="145"/>
      <c r="G48" s="145"/>
      <c r="H48" s="145"/>
      <c r="I48" s="145"/>
    </row>
    <row r="49" spans="1:9" s="46" customFormat="1" ht="63.75" x14ac:dyDescent="0.2">
      <c r="A49" s="49">
        <v>28</v>
      </c>
      <c r="B49" s="37" t="s">
        <v>95</v>
      </c>
      <c r="C49" s="45" t="s">
        <v>104</v>
      </c>
      <c r="D49" s="32" t="s">
        <v>88</v>
      </c>
      <c r="E49" s="33">
        <v>50</v>
      </c>
      <c r="F49" s="51">
        <v>4000</v>
      </c>
      <c r="G49" s="52">
        <f t="shared" ref="G49:G50" si="3">E49*F49</f>
        <v>200000</v>
      </c>
      <c r="H49" s="32" t="s">
        <v>36</v>
      </c>
      <c r="I49" s="32" t="s">
        <v>37</v>
      </c>
    </row>
    <row r="50" spans="1:9" ht="51.75" x14ac:dyDescent="0.25">
      <c r="A50" s="49">
        <v>29</v>
      </c>
      <c r="B50" s="37" t="s">
        <v>94</v>
      </c>
      <c r="C50" s="45" t="s">
        <v>101</v>
      </c>
      <c r="D50" s="32" t="s">
        <v>88</v>
      </c>
      <c r="E50" s="33">
        <v>10</v>
      </c>
      <c r="F50" s="51">
        <v>6000</v>
      </c>
      <c r="G50" s="52">
        <f t="shared" si="3"/>
        <v>60000</v>
      </c>
      <c r="H50" s="32" t="s">
        <v>36</v>
      </c>
      <c r="I50" s="32" t="s">
        <v>37</v>
      </c>
    </row>
    <row r="51" spans="1:9" ht="27" customHeight="1" x14ac:dyDescent="0.25">
      <c r="A51" s="49">
        <v>30</v>
      </c>
      <c r="B51" s="37" t="s">
        <v>93</v>
      </c>
      <c r="C51" s="47" t="s">
        <v>98</v>
      </c>
      <c r="D51" s="32" t="s">
        <v>88</v>
      </c>
      <c r="E51" s="33">
        <v>20</v>
      </c>
      <c r="F51" s="52">
        <v>2319.56</v>
      </c>
      <c r="G51" s="52">
        <f>E51*F51</f>
        <v>46391.199999999997</v>
      </c>
      <c r="H51" s="32" t="s">
        <v>36</v>
      </c>
      <c r="I51" s="32" t="s">
        <v>37</v>
      </c>
    </row>
    <row r="52" spans="1:9" ht="38.25" x14ac:dyDescent="0.25">
      <c r="A52" s="49">
        <v>31</v>
      </c>
      <c r="B52" s="37" t="s">
        <v>92</v>
      </c>
      <c r="C52" s="48" t="s">
        <v>99</v>
      </c>
      <c r="D52" s="32" t="s">
        <v>88</v>
      </c>
      <c r="E52" s="33">
        <v>20</v>
      </c>
      <c r="F52" s="52">
        <v>672.9</v>
      </c>
      <c r="G52" s="52">
        <f t="shared" ref="G52:G53" si="4">E52*F52</f>
        <v>13458</v>
      </c>
      <c r="H52" s="32" t="s">
        <v>36</v>
      </c>
      <c r="I52" s="32" t="s">
        <v>37</v>
      </c>
    </row>
    <row r="53" spans="1:9" ht="32.25" customHeight="1" x14ac:dyDescent="0.25">
      <c r="A53" s="49">
        <v>32</v>
      </c>
      <c r="B53" s="37" t="s">
        <v>96</v>
      </c>
      <c r="C53" s="48" t="s">
        <v>100</v>
      </c>
      <c r="D53" s="32" t="s">
        <v>89</v>
      </c>
      <c r="E53" s="33">
        <v>100</v>
      </c>
      <c r="F53" s="52">
        <v>2746.12</v>
      </c>
      <c r="G53" s="52">
        <f t="shared" si="4"/>
        <v>274612</v>
      </c>
      <c r="H53" s="32" t="s">
        <v>36</v>
      </c>
      <c r="I53" s="32" t="s">
        <v>37</v>
      </c>
    </row>
    <row r="54" spans="1:9" s="40" customFormat="1" x14ac:dyDescent="0.25">
      <c r="A54" s="50"/>
      <c r="B54" s="143" t="s">
        <v>90</v>
      </c>
      <c r="C54" s="143"/>
      <c r="D54" s="143"/>
      <c r="E54" s="143"/>
      <c r="F54" s="143"/>
      <c r="G54" s="143"/>
      <c r="H54" s="143"/>
      <c r="I54" s="41"/>
    </row>
    <row r="55" spans="1:9" ht="34.5" customHeight="1" x14ac:dyDescent="0.25">
      <c r="A55" s="49">
        <v>33</v>
      </c>
      <c r="B55" s="37" t="s">
        <v>97</v>
      </c>
      <c r="C55" s="48" t="s">
        <v>91</v>
      </c>
      <c r="D55" s="32" t="s">
        <v>49</v>
      </c>
      <c r="E55" s="33">
        <v>250</v>
      </c>
      <c r="F55" s="52">
        <v>27.4</v>
      </c>
      <c r="G55" s="52">
        <f>E55*F55</f>
        <v>6850</v>
      </c>
      <c r="H55" s="32" t="s">
        <v>36</v>
      </c>
      <c r="I55" s="32" t="s">
        <v>37</v>
      </c>
    </row>
    <row r="56" spans="1:9" x14ac:dyDescent="0.25">
      <c r="A56" s="139" t="s">
        <v>141</v>
      </c>
      <c r="B56" s="140"/>
      <c r="C56" s="141"/>
      <c r="D56" s="61"/>
      <c r="E56" s="61"/>
      <c r="F56" s="61"/>
      <c r="G56" s="62">
        <f>G7+G9+G10+G11+G12+G16+G19+G20+G22+G23+G25+G26+G29+G30+G32+G33+G34+G35+G36+G37+G40+G42+G43+G45+G46+G47+G49+G50+G51+G52+G53+G55</f>
        <v>3506393.2</v>
      </c>
      <c r="H56" s="61"/>
      <c r="I56" s="61"/>
    </row>
    <row r="58" spans="1:9" ht="15.75" x14ac:dyDescent="0.25">
      <c r="B58" s="54" t="s">
        <v>134</v>
      </c>
      <c r="C58" s="55"/>
      <c r="D58" s="55" t="s">
        <v>133</v>
      </c>
    </row>
    <row r="59" spans="1:9" ht="21" customHeight="1" x14ac:dyDescent="0.25">
      <c r="B59" s="54" t="s">
        <v>135</v>
      </c>
      <c r="C59" s="55"/>
      <c r="D59" s="55" t="s">
        <v>136</v>
      </c>
    </row>
    <row r="60" spans="1:9" ht="20.25" hidden="1" customHeight="1" x14ac:dyDescent="0.25">
      <c r="B60" s="54" t="s">
        <v>9</v>
      </c>
      <c r="C60" s="55"/>
      <c r="D60" s="56" t="s">
        <v>10</v>
      </c>
    </row>
    <row r="61" spans="1:9" ht="31.5" x14ac:dyDescent="0.25">
      <c r="B61" s="54" t="s">
        <v>137</v>
      </c>
      <c r="C61" s="55"/>
      <c r="D61" s="55" t="s">
        <v>138</v>
      </c>
    </row>
    <row r="62" spans="1:9" ht="31.5" x14ac:dyDescent="0.25">
      <c r="B62" s="54" t="s">
        <v>139</v>
      </c>
      <c r="C62" s="57"/>
      <c r="D62" s="54" t="s">
        <v>140</v>
      </c>
    </row>
  </sheetData>
  <mergeCells count="20">
    <mergeCell ref="A56:C56"/>
    <mergeCell ref="A15:E15"/>
    <mergeCell ref="A17:E17"/>
    <mergeCell ref="B54:H54"/>
    <mergeCell ref="A44:I44"/>
    <mergeCell ref="A48:I48"/>
    <mergeCell ref="A18:E18"/>
    <mergeCell ref="A28:E28"/>
    <mergeCell ref="A41:E41"/>
    <mergeCell ref="A31:E31"/>
    <mergeCell ref="A38:E38"/>
    <mergeCell ref="A39:E39"/>
    <mergeCell ref="A21:E21"/>
    <mergeCell ref="A24:E24"/>
    <mergeCell ref="A27:E27"/>
    <mergeCell ref="A8:I8"/>
    <mergeCell ref="A13:I13"/>
    <mergeCell ref="A14:I14"/>
    <mergeCell ref="F1:I3"/>
    <mergeCell ref="H4:I4"/>
  </mergeCells>
  <pageMargins left="0.7" right="0.7" top="0.75" bottom="0.75" header="0.3" footer="0.3"/>
  <pageSetup paperSize="9" scale="63" orientation="landscape" r:id="rId1"/>
  <rowBreaks count="1" manualBreakCount="1">
    <brk id="47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view="pageBreakPreview" zoomScale="60" zoomScaleNormal="100" workbookViewId="0">
      <selection activeCell="A7" sqref="A7:XFD7"/>
    </sheetView>
  </sheetViews>
  <sheetFormatPr defaultRowHeight="15" x14ac:dyDescent="0.25"/>
  <cols>
    <col min="2" max="2" width="41.28515625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34" t="s">
        <v>152</v>
      </c>
      <c r="G1" s="134"/>
      <c r="H1" s="134"/>
      <c r="I1" s="134"/>
    </row>
    <row r="2" spans="1:9" ht="15" customHeight="1" x14ac:dyDescent="0.25">
      <c r="C2" s="53"/>
      <c r="D2" s="53"/>
      <c r="E2" s="53"/>
      <c r="F2" s="134"/>
      <c r="G2" s="134"/>
      <c r="H2" s="134"/>
      <c r="I2" s="134"/>
    </row>
    <row r="3" spans="1:9" x14ac:dyDescent="0.25">
      <c r="C3" s="53"/>
      <c r="D3" s="53"/>
      <c r="E3" s="53"/>
      <c r="F3" s="134"/>
      <c r="G3" s="134"/>
      <c r="H3" s="134"/>
      <c r="I3" s="134"/>
    </row>
    <row r="4" spans="1:9" ht="19.5" customHeight="1" x14ac:dyDescent="0.25">
      <c r="C4" s="63"/>
      <c r="E4" s="53"/>
      <c r="F4" s="53"/>
      <c r="H4" s="138" t="s">
        <v>153</v>
      </c>
      <c r="I4" s="138"/>
    </row>
    <row r="6" spans="1:9" ht="25.5" x14ac:dyDescent="0.25">
      <c r="A6" s="13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3" t="s">
        <v>32</v>
      </c>
      <c r="I6" s="13" t="s">
        <v>33</v>
      </c>
    </row>
    <row r="7" spans="1:9" ht="42" customHeight="1" x14ac:dyDescent="0.25">
      <c r="A7" s="17">
        <v>1</v>
      </c>
      <c r="B7" s="18" t="s">
        <v>149</v>
      </c>
      <c r="C7" s="17" t="s">
        <v>154</v>
      </c>
      <c r="D7" s="19" t="s">
        <v>88</v>
      </c>
      <c r="E7" s="20">
        <v>250</v>
      </c>
      <c r="F7" s="21">
        <v>3371.22</v>
      </c>
      <c r="G7" s="22">
        <f>F7*E7</f>
        <v>842805</v>
      </c>
      <c r="H7" s="23" t="s">
        <v>36</v>
      </c>
      <c r="I7" s="23" t="s">
        <v>37</v>
      </c>
    </row>
    <row r="8" spans="1:9" ht="58.5" customHeight="1" x14ac:dyDescent="0.25">
      <c r="A8" s="24">
        <v>2</v>
      </c>
      <c r="B8" s="24" t="s">
        <v>161</v>
      </c>
      <c r="C8" s="24" t="s">
        <v>162</v>
      </c>
      <c r="D8" s="17" t="s">
        <v>42</v>
      </c>
      <c r="E8" s="24">
        <v>100</v>
      </c>
      <c r="F8" s="25">
        <v>870</v>
      </c>
      <c r="G8" s="25">
        <f>F8*E8</f>
        <v>87000</v>
      </c>
      <c r="H8" s="23" t="s">
        <v>36</v>
      </c>
      <c r="I8" s="23" t="s">
        <v>37</v>
      </c>
    </row>
    <row r="9" spans="1:9" ht="38.25" x14ac:dyDescent="0.25">
      <c r="A9" s="17">
        <v>3</v>
      </c>
      <c r="B9" s="17" t="s">
        <v>150</v>
      </c>
      <c r="C9" s="17" t="s">
        <v>151</v>
      </c>
      <c r="D9" s="17" t="s">
        <v>59</v>
      </c>
      <c r="E9" s="17">
        <v>100</v>
      </c>
      <c r="F9" s="26">
        <v>518</v>
      </c>
      <c r="G9" s="25">
        <f t="shared" ref="G9" si="0">F9*E9</f>
        <v>51800</v>
      </c>
      <c r="H9" s="27" t="s">
        <v>36</v>
      </c>
      <c r="I9" s="27" t="s">
        <v>37</v>
      </c>
    </row>
    <row r="10" spans="1:9" x14ac:dyDescent="0.25">
      <c r="A10" s="139" t="s">
        <v>141</v>
      </c>
      <c r="B10" s="140"/>
      <c r="C10" s="141"/>
      <c r="D10" s="61"/>
      <c r="E10" s="61"/>
      <c r="F10" s="61"/>
      <c r="G10" s="62">
        <f>G7+G8+G9</f>
        <v>981605</v>
      </c>
      <c r="H10" s="61"/>
      <c r="I10" s="61"/>
    </row>
    <row r="12" spans="1:9" ht="15.75" x14ac:dyDescent="0.25">
      <c r="B12" s="64"/>
      <c r="C12" s="55"/>
      <c r="D12" s="55"/>
    </row>
    <row r="13" spans="1:9" ht="21" customHeight="1" x14ac:dyDescent="0.25">
      <c r="B13" s="64" t="s">
        <v>135</v>
      </c>
      <c r="C13" s="55"/>
      <c r="D13" s="55" t="s">
        <v>159</v>
      </c>
    </row>
    <row r="14" spans="1:9" ht="20.25" hidden="1" customHeight="1" x14ac:dyDescent="0.25">
      <c r="B14" s="64" t="s">
        <v>9</v>
      </c>
      <c r="C14" s="55"/>
      <c r="D14" s="56" t="s">
        <v>10</v>
      </c>
    </row>
    <row r="15" spans="1:9" ht="31.5" x14ac:dyDescent="0.25">
      <c r="B15" s="64" t="s">
        <v>137</v>
      </c>
      <c r="C15" s="55"/>
      <c r="D15" s="55" t="s">
        <v>158</v>
      </c>
    </row>
    <row r="16" spans="1:9" ht="15.75" x14ac:dyDescent="0.25">
      <c r="B16" s="64" t="s">
        <v>139</v>
      </c>
      <c r="C16" s="57"/>
      <c r="D16" s="64" t="s">
        <v>157</v>
      </c>
    </row>
    <row r="17" spans="2:4" ht="15.75" x14ac:dyDescent="0.25">
      <c r="B17" s="64" t="s">
        <v>155</v>
      </c>
      <c r="D17" s="55" t="s">
        <v>156</v>
      </c>
    </row>
  </sheetData>
  <mergeCells count="3">
    <mergeCell ref="A10:C10"/>
    <mergeCell ref="F1:I3"/>
    <mergeCell ref="H4:I4"/>
  </mergeCells>
  <pageMargins left="0.7" right="0.7" top="0.75" bottom="0.75" header="0.3" footer="0.3"/>
  <pageSetup paperSize="9" scale="6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view="pageBreakPreview" topLeftCell="A16" zoomScale="60" zoomScaleNormal="70" workbookViewId="0">
      <selection activeCell="A9" sqref="A9:XFD26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34" t="s">
        <v>169</v>
      </c>
      <c r="G1" s="134"/>
      <c r="H1" s="134"/>
      <c r="I1" s="134"/>
    </row>
    <row r="2" spans="1:9" ht="15" customHeight="1" x14ac:dyDescent="0.25">
      <c r="C2" s="53"/>
      <c r="D2" s="53"/>
      <c r="E2" s="53"/>
      <c r="F2" s="134"/>
      <c r="G2" s="134"/>
      <c r="H2" s="134"/>
      <c r="I2" s="134"/>
    </row>
    <row r="3" spans="1:9" x14ac:dyDescent="0.25">
      <c r="C3" s="53"/>
      <c r="D3" s="53"/>
      <c r="E3" s="53"/>
      <c r="F3" s="134"/>
      <c r="G3" s="134"/>
      <c r="H3" s="134"/>
      <c r="I3" s="134"/>
    </row>
    <row r="4" spans="1:9" ht="19.5" customHeight="1" x14ac:dyDescent="0.25">
      <c r="C4" s="69"/>
      <c r="E4" s="53"/>
      <c r="F4" s="53"/>
      <c r="H4" s="134" t="s">
        <v>170</v>
      </c>
      <c r="I4" s="134"/>
    </row>
    <row r="6" spans="1:9" ht="25.5" x14ac:dyDescent="0.25">
      <c r="A6" s="13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3" t="s">
        <v>32</v>
      </c>
      <c r="I6" s="13" t="s">
        <v>33</v>
      </c>
    </row>
    <row r="7" spans="1:9" ht="160.5" customHeight="1" x14ac:dyDescent="0.25">
      <c r="A7" s="17">
        <v>1</v>
      </c>
      <c r="B7" s="81" t="s">
        <v>171</v>
      </c>
      <c r="C7" s="71" t="s">
        <v>197</v>
      </c>
      <c r="D7" s="19" t="s">
        <v>35</v>
      </c>
      <c r="E7" s="20">
        <v>1</v>
      </c>
      <c r="F7" s="21">
        <v>168000</v>
      </c>
      <c r="G7" s="22">
        <f>F7*E7</f>
        <v>168000</v>
      </c>
      <c r="H7" s="23" t="s">
        <v>36</v>
      </c>
      <c r="I7" s="23" t="s">
        <v>37</v>
      </c>
    </row>
    <row r="8" spans="1:9" ht="83.25" customHeight="1" x14ac:dyDescent="0.25">
      <c r="A8" s="72">
        <v>2</v>
      </c>
      <c r="B8" s="82" t="s">
        <v>119</v>
      </c>
      <c r="C8" s="73" t="s">
        <v>173</v>
      </c>
      <c r="D8" s="74" t="s">
        <v>42</v>
      </c>
      <c r="E8" s="72">
        <v>10</v>
      </c>
      <c r="F8" s="75">
        <v>25200</v>
      </c>
      <c r="G8" s="75">
        <f>F8*E8</f>
        <v>252000</v>
      </c>
      <c r="H8" s="76" t="s">
        <v>36</v>
      </c>
      <c r="I8" s="76" t="s">
        <v>37</v>
      </c>
    </row>
    <row r="9" spans="1:9" ht="18.75" customHeight="1" x14ac:dyDescent="0.25">
      <c r="A9" s="147" t="s">
        <v>185</v>
      </c>
      <c r="B9" s="147"/>
      <c r="C9" s="147"/>
      <c r="D9" s="147"/>
      <c r="E9" s="147"/>
      <c r="F9" s="147"/>
      <c r="G9" s="147"/>
      <c r="H9" s="147"/>
      <c r="I9" s="147"/>
    </row>
    <row r="10" spans="1:9" ht="60" customHeight="1" x14ac:dyDescent="0.25">
      <c r="A10" s="17">
        <v>3</v>
      </c>
      <c r="B10" s="83" t="s">
        <v>186</v>
      </c>
      <c r="C10" s="71"/>
      <c r="D10" s="77" t="s">
        <v>180</v>
      </c>
      <c r="E10" s="78">
        <v>1</v>
      </c>
      <c r="F10" s="79">
        <v>7500</v>
      </c>
      <c r="G10" s="26">
        <f t="shared" ref="G10:G26" si="0">F10*E10</f>
        <v>7500</v>
      </c>
      <c r="H10" s="19" t="s">
        <v>36</v>
      </c>
      <c r="I10" s="19" t="s">
        <v>37</v>
      </c>
    </row>
    <row r="11" spans="1:9" ht="56.25" customHeight="1" x14ac:dyDescent="0.25">
      <c r="A11" s="17">
        <v>4</v>
      </c>
      <c r="B11" s="83" t="s">
        <v>187</v>
      </c>
      <c r="C11" s="71"/>
      <c r="D11" s="77" t="s">
        <v>180</v>
      </c>
      <c r="E11" s="78">
        <v>6</v>
      </c>
      <c r="F11" s="79">
        <v>3500</v>
      </c>
      <c r="G11" s="26">
        <f t="shared" si="0"/>
        <v>21000</v>
      </c>
      <c r="H11" s="19" t="s">
        <v>36</v>
      </c>
      <c r="I11" s="19" t="s">
        <v>37</v>
      </c>
    </row>
    <row r="12" spans="1:9" ht="37.5" customHeight="1" x14ac:dyDescent="0.25">
      <c r="A12" s="17">
        <v>5</v>
      </c>
      <c r="B12" s="83" t="s">
        <v>188</v>
      </c>
      <c r="C12" s="71"/>
      <c r="D12" s="77" t="s">
        <v>181</v>
      </c>
      <c r="E12" s="78">
        <v>6</v>
      </c>
      <c r="F12" s="79">
        <v>3750</v>
      </c>
      <c r="G12" s="26">
        <f t="shared" si="0"/>
        <v>22500</v>
      </c>
      <c r="H12" s="19" t="s">
        <v>36</v>
      </c>
      <c r="I12" s="19" t="s">
        <v>37</v>
      </c>
    </row>
    <row r="13" spans="1:9" ht="43.5" customHeight="1" x14ac:dyDescent="0.25">
      <c r="A13" s="17">
        <v>6</v>
      </c>
      <c r="B13" s="83" t="s">
        <v>174</v>
      </c>
      <c r="C13" s="71"/>
      <c r="D13" s="77" t="s">
        <v>181</v>
      </c>
      <c r="E13" s="78">
        <v>500</v>
      </c>
      <c r="F13" s="79">
        <v>14</v>
      </c>
      <c r="G13" s="26">
        <f t="shared" si="0"/>
        <v>7000</v>
      </c>
      <c r="H13" s="19" t="s">
        <v>36</v>
      </c>
      <c r="I13" s="19" t="s">
        <v>37</v>
      </c>
    </row>
    <row r="14" spans="1:9" ht="72.75" customHeight="1" x14ac:dyDescent="0.25">
      <c r="A14" s="17">
        <v>7</v>
      </c>
      <c r="B14" s="83" t="s">
        <v>175</v>
      </c>
      <c r="C14" s="71"/>
      <c r="D14" s="77" t="s">
        <v>181</v>
      </c>
      <c r="E14" s="78">
        <v>3000</v>
      </c>
      <c r="F14" s="79">
        <v>14</v>
      </c>
      <c r="G14" s="26">
        <f t="shared" si="0"/>
        <v>42000</v>
      </c>
      <c r="H14" s="19" t="s">
        <v>36</v>
      </c>
      <c r="I14" s="19" t="s">
        <v>37</v>
      </c>
    </row>
    <row r="15" spans="1:9" ht="71.25" customHeight="1" x14ac:dyDescent="0.25">
      <c r="A15" s="17">
        <v>8</v>
      </c>
      <c r="B15" s="83" t="s">
        <v>176</v>
      </c>
      <c r="C15" s="71"/>
      <c r="D15" s="77" t="s">
        <v>180</v>
      </c>
      <c r="E15" s="78">
        <v>6</v>
      </c>
      <c r="F15" s="79">
        <v>12000</v>
      </c>
      <c r="G15" s="26">
        <f t="shared" si="0"/>
        <v>72000</v>
      </c>
      <c r="H15" s="19" t="s">
        <v>36</v>
      </c>
      <c r="I15" s="19" t="s">
        <v>37</v>
      </c>
    </row>
    <row r="16" spans="1:9" ht="66" customHeight="1" x14ac:dyDescent="0.25">
      <c r="A16" s="17">
        <v>9</v>
      </c>
      <c r="B16" s="83" t="s">
        <v>189</v>
      </c>
      <c r="C16" s="71"/>
      <c r="D16" s="77" t="s">
        <v>88</v>
      </c>
      <c r="E16" s="78">
        <v>20</v>
      </c>
      <c r="F16" s="79">
        <v>10000</v>
      </c>
      <c r="G16" s="26">
        <f t="shared" si="0"/>
        <v>200000</v>
      </c>
      <c r="H16" s="19" t="s">
        <v>36</v>
      </c>
      <c r="I16" s="19" t="s">
        <v>37</v>
      </c>
    </row>
    <row r="17" spans="1:9" ht="83.25" customHeight="1" x14ac:dyDescent="0.25">
      <c r="A17" s="17">
        <v>10</v>
      </c>
      <c r="B17" s="83" t="s">
        <v>190</v>
      </c>
      <c r="C17" s="71"/>
      <c r="D17" s="77" t="s">
        <v>182</v>
      </c>
      <c r="E17" s="78">
        <v>10</v>
      </c>
      <c r="F17" s="79">
        <v>10000</v>
      </c>
      <c r="G17" s="26">
        <f t="shared" si="0"/>
        <v>100000</v>
      </c>
      <c r="H17" s="19" t="s">
        <v>36</v>
      </c>
      <c r="I17" s="19" t="s">
        <v>37</v>
      </c>
    </row>
    <row r="18" spans="1:9" ht="73.5" customHeight="1" x14ac:dyDescent="0.25">
      <c r="A18" s="17">
        <v>11</v>
      </c>
      <c r="B18" s="83" t="s">
        <v>191</v>
      </c>
      <c r="C18" s="71"/>
      <c r="D18" s="77" t="s">
        <v>88</v>
      </c>
      <c r="E18" s="78">
        <v>3</v>
      </c>
      <c r="F18" s="79">
        <v>6600</v>
      </c>
      <c r="G18" s="26">
        <f t="shared" si="0"/>
        <v>19800</v>
      </c>
      <c r="H18" s="19" t="s">
        <v>36</v>
      </c>
      <c r="I18" s="19" t="s">
        <v>37</v>
      </c>
    </row>
    <row r="19" spans="1:9" ht="66" customHeight="1" x14ac:dyDescent="0.25">
      <c r="A19" s="17">
        <v>12</v>
      </c>
      <c r="B19" s="83" t="s">
        <v>192</v>
      </c>
      <c r="C19" s="71"/>
      <c r="D19" s="77" t="s">
        <v>183</v>
      </c>
      <c r="E19" s="78">
        <v>1</v>
      </c>
      <c r="F19" s="79">
        <v>7800</v>
      </c>
      <c r="G19" s="26">
        <f t="shared" si="0"/>
        <v>7800</v>
      </c>
      <c r="H19" s="19" t="s">
        <v>36</v>
      </c>
      <c r="I19" s="19" t="s">
        <v>37</v>
      </c>
    </row>
    <row r="20" spans="1:9" ht="43.5" customHeight="1" x14ac:dyDescent="0.25">
      <c r="A20" s="17">
        <v>13</v>
      </c>
      <c r="B20" s="83" t="s">
        <v>177</v>
      </c>
      <c r="C20" s="71"/>
      <c r="D20" s="77" t="s">
        <v>180</v>
      </c>
      <c r="E20" s="78">
        <v>1</v>
      </c>
      <c r="F20" s="79">
        <v>53000</v>
      </c>
      <c r="G20" s="26">
        <f t="shared" si="0"/>
        <v>53000</v>
      </c>
      <c r="H20" s="19" t="s">
        <v>36</v>
      </c>
      <c r="I20" s="19" t="s">
        <v>37</v>
      </c>
    </row>
    <row r="21" spans="1:9" ht="43.5" customHeight="1" x14ac:dyDescent="0.25">
      <c r="A21" s="17">
        <v>14</v>
      </c>
      <c r="B21" s="83" t="s">
        <v>193</v>
      </c>
      <c r="C21" s="71"/>
      <c r="D21" s="77" t="s">
        <v>180</v>
      </c>
      <c r="E21" s="78">
        <v>1</v>
      </c>
      <c r="F21" s="79">
        <v>25000</v>
      </c>
      <c r="G21" s="26">
        <f t="shared" si="0"/>
        <v>25000</v>
      </c>
      <c r="H21" s="19" t="s">
        <v>36</v>
      </c>
      <c r="I21" s="19" t="s">
        <v>37</v>
      </c>
    </row>
    <row r="22" spans="1:9" ht="43.5" customHeight="1" x14ac:dyDescent="0.25">
      <c r="A22" s="17">
        <v>15</v>
      </c>
      <c r="B22" s="83" t="s">
        <v>194</v>
      </c>
      <c r="C22" s="71"/>
      <c r="D22" s="77" t="s">
        <v>184</v>
      </c>
      <c r="E22" s="78">
        <v>1</v>
      </c>
      <c r="F22" s="79">
        <v>25000</v>
      </c>
      <c r="G22" s="26">
        <f t="shared" si="0"/>
        <v>25000</v>
      </c>
      <c r="H22" s="19" t="s">
        <v>36</v>
      </c>
      <c r="I22" s="19" t="s">
        <v>37</v>
      </c>
    </row>
    <row r="23" spans="1:9" ht="43.5" customHeight="1" x14ac:dyDescent="0.25">
      <c r="A23" s="17">
        <v>16</v>
      </c>
      <c r="B23" s="83" t="s">
        <v>195</v>
      </c>
      <c r="C23" s="71"/>
      <c r="D23" s="77" t="s">
        <v>88</v>
      </c>
      <c r="E23" s="78">
        <v>1</v>
      </c>
      <c r="F23" s="79">
        <v>45000</v>
      </c>
      <c r="G23" s="26">
        <f t="shared" si="0"/>
        <v>45000</v>
      </c>
      <c r="H23" s="19" t="s">
        <v>36</v>
      </c>
      <c r="I23" s="19" t="s">
        <v>37</v>
      </c>
    </row>
    <row r="24" spans="1:9" ht="43.5" customHeight="1" x14ac:dyDescent="0.25">
      <c r="A24" s="17">
        <v>17</v>
      </c>
      <c r="B24" s="83" t="s">
        <v>196</v>
      </c>
      <c r="C24" s="71"/>
      <c r="D24" s="77" t="s">
        <v>184</v>
      </c>
      <c r="E24" s="78">
        <v>1</v>
      </c>
      <c r="F24" s="79">
        <v>45000</v>
      </c>
      <c r="G24" s="26">
        <f t="shared" si="0"/>
        <v>45000</v>
      </c>
      <c r="H24" s="19" t="s">
        <v>36</v>
      </c>
      <c r="I24" s="19" t="s">
        <v>37</v>
      </c>
    </row>
    <row r="25" spans="1:9" ht="43.5" customHeight="1" x14ac:dyDescent="0.25">
      <c r="A25" s="17">
        <v>18</v>
      </c>
      <c r="B25" s="83" t="s">
        <v>178</v>
      </c>
      <c r="C25" s="71"/>
      <c r="D25" s="77" t="s">
        <v>181</v>
      </c>
      <c r="E25" s="78">
        <v>30</v>
      </c>
      <c r="F25" s="79">
        <v>670</v>
      </c>
      <c r="G25" s="26">
        <f t="shared" si="0"/>
        <v>20100</v>
      </c>
      <c r="H25" s="19" t="s">
        <v>36</v>
      </c>
      <c r="I25" s="19" t="s">
        <v>37</v>
      </c>
    </row>
    <row r="26" spans="1:9" ht="43.5" customHeight="1" x14ac:dyDescent="0.25">
      <c r="A26" s="17">
        <v>19</v>
      </c>
      <c r="B26" s="83" t="s">
        <v>179</v>
      </c>
      <c r="C26" s="71"/>
      <c r="D26" s="77" t="s">
        <v>181</v>
      </c>
      <c r="E26" s="78">
        <v>30</v>
      </c>
      <c r="F26" s="79">
        <v>690</v>
      </c>
      <c r="G26" s="26">
        <f t="shared" si="0"/>
        <v>20700</v>
      </c>
      <c r="H26" s="19" t="s">
        <v>36</v>
      </c>
      <c r="I26" s="19" t="s">
        <v>37</v>
      </c>
    </row>
    <row r="27" spans="1:9" x14ac:dyDescent="0.25">
      <c r="A27" s="139" t="s">
        <v>141</v>
      </c>
      <c r="B27" s="140"/>
      <c r="C27" s="141"/>
      <c r="D27" s="61"/>
      <c r="E27" s="61"/>
      <c r="F27" s="61"/>
      <c r="G27" s="62">
        <f>SUM(G7:G26)</f>
        <v>1153400</v>
      </c>
      <c r="H27" s="61"/>
      <c r="I27" s="61"/>
    </row>
    <row r="29" spans="1:9" ht="15.75" x14ac:dyDescent="0.25">
      <c r="B29" s="70"/>
      <c r="C29" s="55"/>
      <c r="D29" s="55"/>
    </row>
    <row r="30" spans="1:9" ht="25.5" customHeight="1" x14ac:dyDescent="0.25">
      <c r="B30" s="70" t="s">
        <v>134</v>
      </c>
      <c r="C30" s="55"/>
      <c r="D30" s="55" t="s">
        <v>172</v>
      </c>
    </row>
    <row r="31" spans="1:9" ht="25.5" customHeight="1" x14ac:dyDescent="0.25">
      <c r="B31" s="70" t="s">
        <v>135</v>
      </c>
      <c r="C31" s="55"/>
      <c r="D31" s="55" t="s">
        <v>159</v>
      </c>
    </row>
    <row r="32" spans="1:9" ht="38.25" customHeight="1" x14ac:dyDescent="0.25">
      <c r="B32" s="70" t="s">
        <v>137</v>
      </c>
      <c r="C32" s="55"/>
      <c r="D32" s="55" t="s">
        <v>158</v>
      </c>
    </row>
    <row r="33" spans="2:4" ht="22.5" customHeight="1" x14ac:dyDescent="0.25">
      <c r="B33" s="70" t="s">
        <v>139</v>
      </c>
      <c r="C33" s="57"/>
      <c r="D33" s="68" t="s">
        <v>157</v>
      </c>
    </row>
    <row r="34" spans="2:4" ht="15.75" x14ac:dyDescent="0.25">
      <c r="B34" s="70"/>
      <c r="D34" s="55"/>
    </row>
  </sheetData>
  <mergeCells count="4">
    <mergeCell ref="F1:I3"/>
    <mergeCell ref="H4:I4"/>
    <mergeCell ref="A27:C27"/>
    <mergeCell ref="A9:I9"/>
  </mergeCells>
  <pageMargins left="0.7" right="0.7" top="0.75" bottom="0.75" header="0.3" footer="0.3"/>
  <pageSetup paperSize="9" scale="6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zoomScale="80" zoomScaleNormal="70" zoomScaleSheetLayoutView="80" workbookViewId="0">
      <selection activeCell="B7" sqref="B7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34" t="s">
        <v>169</v>
      </c>
      <c r="G1" s="134"/>
      <c r="H1" s="134"/>
      <c r="I1" s="134"/>
    </row>
    <row r="2" spans="1:9" ht="15" customHeight="1" x14ac:dyDescent="0.25">
      <c r="C2" s="53"/>
      <c r="D2" s="53"/>
      <c r="E2" s="53"/>
      <c r="F2" s="134"/>
      <c r="G2" s="134"/>
      <c r="H2" s="134"/>
      <c r="I2" s="134"/>
    </row>
    <row r="3" spans="1:9" x14ac:dyDescent="0.25">
      <c r="C3" s="53"/>
      <c r="D3" s="53"/>
      <c r="E3" s="53"/>
      <c r="F3" s="134"/>
      <c r="G3" s="134"/>
      <c r="H3" s="134"/>
      <c r="I3" s="134"/>
    </row>
    <row r="4" spans="1:9" ht="19.5" customHeight="1" x14ac:dyDescent="0.25">
      <c r="C4" s="85"/>
      <c r="E4" s="53"/>
      <c r="F4" s="53"/>
      <c r="H4" s="134" t="s">
        <v>170</v>
      </c>
      <c r="I4" s="134"/>
    </row>
    <row r="6" spans="1:9" ht="25.5" x14ac:dyDescent="0.25">
      <c r="A6" s="86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86" t="s">
        <v>32</v>
      </c>
      <c r="I6" s="86" t="s">
        <v>33</v>
      </c>
    </row>
    <row r="7" spans="1:9" ht="108" customHeight="1" x14ac:dyDescent="0.25">
      <c r="A7" s="17">
        <v>1</v>
      </c>
      <c r="B7" s="90" t="s">
        <v>198</v>
      </c>
      <c r="C7" s="71" t="s">
        <v>203</v>
      </c>
      <c r="D7" s="19" t="s">
        <v>88</v>
      </c>
      <c r="E7" s="20">
        <v>10</v>
      </c>
      <c r="F7" s="21">
        <v>15000</v>
      </c>
      <c r="G7" s="22">
        <f>F7*E7</f>
        <v>150000</v>
      </c>
      <c r="H7" s="23" t="s">
        <v>36</v>
      </c>
      <c r="I7" s="23" t="s">
        <v>37</v>
      </c>
    </row>
    <row r="8" spans="1:9" ht="18.75" hidden="1" customHeight="1" x14ac:dyDescent="0.25">
      <c r="A8" s="147"/>
      <c r="B8" s="147"/>
      <c r="C8" s="147"/>
      <c r="D8" s="147"/>
      <c r="E8" s="147"/>
      <c r="F8" s="147"/>
      <c r="G8" s="147"/>
      <c r="H8" s="147"/>
      <c r="I8" s="147"/>
    </row>
    <row r="9" spans="1:9" ht="60" customHeight="1" x14ac:dyDescent="0.25">
      <c r="A9" s="17">
        <v>2</v>
      </c>
      <c r="B9" s="83" t="s">
        <v>199</v>
      </c>
      <c r="C9" s="71" t="s">
        <v>200</v>
      </c>
      <c r="D9" s="77" t="s">
        <v>181</v>
      </c>
      <c r="E9" s="78">
        <v>250</v>
      </c>
      <c r="F9" s="79">
        <v>84</v>
      </c>
      <c r="G9" s="26">
        <f t="shared" ref="G9:G10" si="0">F9*E9</f>
        <v>21000</v>
      </c>
      <c r="H9" s="19" t="s">
        <v>36</v>
      </c>
      <c r="I9" s="19" t="s">
        <v>37</v>
      </c>
    </row>
    <row r="10" spans="1:9" ht="56.25" customHeight="1" x14ac:dyDescent="0.25">
      <c r="A10" s="17">
        <v>3</v>
      </c>
      <c r="B10" s="83" t="s">
        <v>201</v>
      </c>
      <c r="C10" s="71" t="s">
        <v>202</v>
      </c>
      <c r="D10" s="77" t="s">
        <v>181</v>
      </c>
      <c r="E10" s="78">
        <v>30</v>
      </c>
      <c r="F10" s="79">
        <v>720</v>
      </c>
      <c r="G10" s="26">
        <f t="shared" si="0"/>
        <v>21600</v>
      </c>
      <c r="H10" s="19" t="s">
        <v>36</v>
      </c>
      <c r="I10" s="19" t="s">
        <v>37</v>
      </c>
    </row>
    <row r="11" spans="1:9" x14ac:dyDescent="0.25">
      <c r="A11" s="139" t="s">
        <v>141</v>
      </c>
      <c r="B11" s="140"/>
      <c r="C11" s="141"/>
      <c r="D11" s="61"/>
      <c r="E11" s="61"/>
      <c r="F11" s="61"/>
      <c r="G11" s="62">
        <f>SUM(G7:G10)</f>
        <v>192600</v>
      </c>
      <c r="H11" s="61"/>
      <c r="I11" s="61"/>
    </row>
    <row r="13" spans="1:9" ht="15.75" x14ac:dyDescent="0.25">
      <c r="B13" s="84"/>
      <c r="C13" s="55"/>
      <c r="D13" s="55"/>
    </row>
    <row r="14" spans="1:9" ht="25.5" customHeight="1" x14ac:dyDescent="0.25">
      <c r="B14" s="84" t="s">
        <v>134</v>
      </c>
      <c r="C14" s="55"/>
      <c r="D14" s="55" t="s">
        <v>172</v>
      </c>
    </row>
    <row r="15" spans="1:9" ht="25.5" customHeight="1" x14ac:dyDescent="0.25">
      <c r="B15" s="84" t="s">
        <v>135</v>
      </c>
      <c r="C15" s="55"/>
      <c r="D15" s="55" t="s">
        <v>159</v>
      </c>
    </row>
    <row r="16" spans="1:9" ht="38.25" customHeight="1" x14ac:dyDescent="0.25">
      <c r="B16" s="84" t="s">
        <v>137</v>
      </c>
      <c r="C16" s="55"/>
      <c r="D16" s="55" t="s">
        <v>158</v>
      </c>
    </row>
    <row r="17" spans="2:4" ht="22.5" customHeight="1" x14ac:dyDescent="0.25">
      <c r="B17" s="84" t="s">
        <v>139</v>
      </c>
      <c r="C17" s="57"/>
      <c r="D17" s="84" t="s">
        <v>157</v>
      </c>
    </row>
    <row r="18" spans="2:4" ht="15.75" x14ac:dyDescent="0.25">
      <c r="B18" s="84"/>
      <c r="D18" s="55"/>
    </row>
  </sheetData>
  <mergeCells count="4">
    <mergeCell ref="F1:I3"/>
    <mergeCell ref="H4:I4"/>
    <mergeCell ref="A8:I8"/>
    <mergeCell ref="A11:C11"/>
  </mergeCells>
  <pageMargins left="0.7" right="0.7" top="0.75" bottom="0.75" header="0.3" footer="0.3"/>
  <pageSetup paperSize="9" scale="6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view="pageBreakPreview" topLeftCell="A9" zoomScale="80" zoomScaleNormal="70" zoomScaleSheetLayoutView="80" workbookViewId="0">
      <selection activeCell="C12" sqref="C12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34" t="s">
        <v>169</v>
      </c>
      <c r="G1" s="134"/>
      <c r="H1" s="134"/>
      <c r="I1" s="134"/>
    </row>
    <row r="2" spans="1:9" ht="15" customHeight="1" x14ac:dyDescent="0.25">
      <c r="C2" s="53"/>
      <c r="D2" s="53"/>
      <c r="E2" s="53"/>
      <c r="F2" s="134"/>
      <c r="G2" s="134"/>
      <c r="H2" s="134"/>
      <c r="I2" s="134"/>
    </row>
    <row r="3" spans="1:9" x14ac:dyDescent="0.25">
      <c r="C3" s="53"/>
      <c r="D3" s="53"/>
      <c r="E3" s="53"/>
      <c r="F3" s="134"/>
      <c r="G3" s="134"/>
      <c r="H3" s="134"/>
      <c r="I3" s="134"/>
    </row>
    <row r="4" spans="1:9" ht="19.5" customHeight="1" x14ac:dyDescent="0.25">
      <c r="C4" s="88"/>
      <c r="E4" s="53"/>
      <c r="F4" s="53"/>
      <c r="H4" s="134" t="s">
        <v>170</v>
      </c>
      <c r="I4" s="134"/>
    </row>
    <row r="6" spans="1:9" ht="25.5" x14ac:dyDescent="0.25">
      <c r="A6" s="89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89" t="s">
        <v>32</v>
      </c>
      <c r="I6" s="89" t="s">
        <v>33</v>
      </c>
    </row>
    <row r="7" spans="1:9" ht="18.75" hidden="1" customHeight="1" x14ac:dyDescent="0.25">
      <c r="A7" s="147"/>
      <c r="B7" s="147"/>
      <c r="C7" s="147"/>
      <c r="D7" s="147"/>
      <c r="E7" s="147"/>
      <c r="F7" s="147"/>
      <c r="G7" s="147"/>
      <c r="H7" s="147"/>
      <c r="I7" s="147"/>
    </row>
    <row r="8" spans="1:9" ht="60" customHeight="1" x14ac:dyDescent="0.25">
      <c r="A8" s="17">
        <v>2</v>
      </c>
      <c r="B8" s="93" t="s">
        <v>201</v>
      </c>
      <c r="C8" s="71" t="s">
        <v>202</v>
      </c>
      <c r="D8" s="77" t="s">
        <v>181</v>
      </c>
      <c r="E8" s="78">
        <v>30</v>
      </c>
      <c r="F8" s="79">
        <v>720</v>
      </c>
      <c r="G8" s="26">
        <f t="shared" ref="G8" si="0">F8*E8</f>
        <v>21600</v>
      </c>
      <c r="H8" s="19" t="s">
        <v>36</v>
      </c>
      <c r="I8" s="19" t="s">
        <v>37</v>
      </c>
    </row>
    <row r="9" spans="1:9" ht="60" customHeight="1" x14ac:dyDescent="0.25">
      <c r="A9" s="17">
        <v>4</v>
      </c>
      <c r="B9" s="93" t="s">
        <v>204</v>
      </c>
      <c r="C9" s="71" t="s">
        <v>205</v>
      </c>
      <c r="D9" s="77" t="s">
        <v>181</v>
      </c>
      <c r="E9" s="78">
        <v>50</v>
      </c>
      <c r="F9" s="79">
        <v>1780</v>
      </c>
      <c r="G9" s="26">
        <f>E9*F9</f>
        <v>89000</v>
      </c>
      <c r="H9" s="23" t="s">
        <v>36</v>
      </c>
      <c r="I9" s="23" t="s">
        <v>37</v>
      </c>
    </row>
    <row r="10" spans="1:9" ht="60" hidden="1" customHeight="1" x14ac:dyDescent="0.25">
      <c r="A10" s="17">
        <v>5</v>
      </c>
      <c r="B10" s="93" t="s">
        <v>206</v>
      </c>
      <c r="C10" s="71"/>
      <c r="D10" s="77" t="s">
        <v>181</v>
      </c>
      <c r="E10" s="78">
        <v>100</v>
      </c>
      <c r="F10" s="79"/>
      <c r="G10" s="26"/>
      <c r="H10" s="23" t="s">
        <v>36</v>
      </c>
      <c r="I10" s="23" t="s">
        <v>37</v>
      </c>
    </row>
    <row r="11" spans="1:9" ht="60" customHeight="1" x14ac:dyDescent="0.25">
      <c r="A11" s="17">
        <v>5</v>
      </c>
      <c r="B11" s="93" t="s">
        <v>207</v>
      </c>
      <c r="C11" s="71"/>
      <c r="D11" s="77" t="s">
        <v>208</v>
      </c>
      <c r="E11" s="78">
        <v>3300</v>
      </c>
      <c r="F11" s="79">
        <v>29.9</v>
      </c>
      <c r="G11" s="26">
        <f>E11*F11</f>
        <v>98670</v>
      </c>
      <c r="H11" s="23" t="s">
        <v>36</v>
      </c>
      <c r="I11" s="23" t="s">
        <v>37</v>
      </c>
    </row>
    <row r="12" spans="1:9" ht="182.25" customHeight="1" x14ac:dyDescent="0.25">
      <c r="A12" s="91">
        <v>7</v>
      </c>
      <c r="B12" s="93" t="s">
        <v>209</v>
      </c>
      <c r="C12" s="92" t="s">
        <v>210</v>
      </c>
      <c r="D12" s="77" t="s">
        <v>180</v>
      </c>
      <c r="E12" s="78">
        <v>2</v>
      </c>
      <c r="F12" s="79">
        <v>16200</v>
      </c>
      <c r="G12" s="26">
        <f t="shared" ref="G12" si="1">E12*F12</f>
        <v>32400</v>
      </c>
      <c r="H12" s="23" t="s">
        <v>36</v>
      </c>
      <c r="I12" s="23" t="s">
        <v>37</v>
      </c>
    </row>
    <row r="13" spans="1:9" ht="27" customHeight="1" x14ac:dyDescent="0.25">
      <c r="A13" s="49">
        <v>8</v>
      </c>
      <c r="B13" s="95" t="s">
        <v>93</v>
      </c>
      <c r="C13" s="47" t="s">
        <v>98</v>
      </c>
      <c r="D13" s="32" t="s">
        <v>88</v>
      </c>
      <c r="E13" s="33">
        <v>20</v>
      </c>
      <c r="F13" s="52">
        <v>2319.56</v>
      </c>
      <c r="G13" s="52">
        <f>E13*F13</f>
        <v>46391.199999999997</v>
      </c>
      <c r="H13" s="32" t="s">
        <v>36</v>
      </c>
      <c r="I13" s="32" t="s">
        <v>37</v>
      </c>
    </row>
    <row r="14" spans="1:9" ht="38.25" x14ac:dyDescent="0.25">
      <c r="A14" s="49">
        <v>9</v>
      </c>
      <c r="B14" s="37" t="s">
        <v>92</v>
      </c>
      <c r="C14" s="48" t="s">
        <v>99</v>
      </c>
      <c r="D14" s="32" t="s">
        <v>88</v>
      </c>
      <c r="E14" s="33">
        <v>20</v>
      </c>
      <c r="F14" s="52">
        <v>672.9</v>
      </c>
      <c r="G14" s="52">
        <f t="shared" ref="G14:G15" si="2">E14*F14</f>
        <v>13458</v>
      </c>
      <c r="H14" s="32" t="s">
        <v>36</v>
      </c>
      <c r="I14" s="32" t="s">
        <v>37</v>
      </c>
    </row>
    <row r="15" spans="1:9" ht="32.25" customHeight="1" x14ac:dyDescent="0.25">
      <c r="A15" s="49">
        <v>10</v>
      </c>
      <c r="B15" s="37" t="s">
        <v>96</v>
      </c>
      <c r="C15" s="48" t="s">
        <v>100</v>
      </c>
      <c r="D15" s="32" t="s">
        <v>89</v>
      </c>
      <c r="E15" s="33">
        <v>100</v>
      </c>
      <c r="F15" s="52">
        <v>2746.12</v>
      </c>
      <c r="G15" s="52">
        <f t="shared" si="2"/>
        <v>274612</v>
      </c>
      <c r="H15" s="32" t="s">
        <v>36</v>
      </c>
      <c r="I15" s="32" t="s">
        <v>37</v>
      </c>
    </row>
    <row r="16" spans="1:9" ht="42" customHeight="1" x14ac:dyDescent="0.25">
      <c r="A16" s="17">
        <v>11</v>
      </c>
      <c r="B16" s="18" t="s">
        <v>149</v>
      </c>
      <c r="C16" s="17" t="s">
        <v>154</v>
      </c>
      <c r="D16" s="19" t="s">
        <v>88</v>
      </c>
      <c r="E16" s="20">
        <v>250</v>
      </c>
      <c r="F16" s="21">
        <v>3371.22</v>
      </c>
      <c r="G16" s="22">
        <f>F16*E16</f>
        <v>842805</v>
      </c>
      <c r="H16" s="23" t="s">
        <v>36</v>
      </c>
      <c r="I16" s="23" t="s">
        <v>37</v>
      </c>
    </row>
    <row r="17" spans="1:9" x14ac:dyDescent="0.25">
      <c r="A17" s="139" t="s">
        <v>141</v>
      </c>
      <c r="B17" s="140"/>
      <c r="C17" s="141"/>
      <c r="D17" s="61"/>
      <c r="E17" s="61"/>
      <c r="F17" s="61"/>
      <c r="G17" s="62">
        <f>SUM(G7:G16)</f>
        <v>1418936.2</v>
      </c>
      <c r="H17" s="61"/>
      <c r="I17" s="61"/>
    </row>
    <row r="19" spans="1:9" ht="15.75" x14ac:dyDescent="0.25">
      <c r="B19" s="87"/>
      <c r="C19" s="55"/>
      <c r="D19" s="55"/>
    </row>
    <row r="20" spans="1:9" ht="25.5" customHeight="1" x14ac:dyDescent="0.25">
      <c r="B20" s="87" t="s">
        <v>211</v>
      </c>
      <c r="C20" s="55"/>
      <c r="D20" s="55" t="s">
        <v>212</v>
      </c>
    </row>
    <row r="21" spans="1:9" ht="25.5" hidden="1" customHeight="1" x14ac:dyDescent="0.25">
      <c r="B21" s="87" t="s">
        <v>135</v>
      </c>
      <c r="C21" s="55"/>
      <c r="D21" s="55" t="s">
        <v>159</v>
      </c>
    </row>
    <row r="22" spans="1:9" ht="38.25" customHeight="1" x14ac:dyDescent="0.25">
      <c r="B22" s="87" t="s">
        <v>137</v>
      </c>
      <c r="C22" s="55"/>
      <c r="D22" s="55" t="s">
        <v>158</v>
      </c>
    </row>
    <row r="23" spans="1:9" ht="22.5" customHeight="1" x14ac:dyDescent="0.25">
      <c r="B23" s="87" t="s">
        <v>139</v>
      </c>
      <c r="C23" s="57"/>
      <c r="D23" s="87" t="s">
        <v>157</v>
      </c>
    </row>
    <row r="24" spans="1:9" ht="15.75" x14ac:dyDescent="0.25">
      <c r="B24" s="87"/>
      <c r="D24" s="55"/>
    </row>
  </sheetData>
  <mergeCells count="4">
    <mergeCell ref="F1:I3"/>
    <mergeCell ref="H4:I4"/>
    <mergeCell ref="A7:I7"/>
    <mergeCell ref="A17:C17"/>
  </mergeCells>
  <pageMargins left="0.25" right="0.25" top="0.75" bottom="0.75" header="0.3" footer="0.3"/>
  <pageSetup paperSize="9" scale="61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zoomScale="80" zoomScaleNormal="70" zoomScaleSheetLayoutView="80" workbookViewId="0">
      <selection activeCell="F10" sqref="F10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34" t="s">
        <v>169</v>
      </c>
      <c r="G1" s="134"/>
      <c r="H1" s="134"/>
      <c r="I1" s="134"/>
    </row>
    <row r="2" spans="1:9" ht="15" customHeight="1" x14ac:dyDescent="0.25">
      <c r="C2" s="53"/>
      <c r="D2" s="53"/>
      <c r="E2" s="53"/>
      <c r="F2" s="134"/>
      <c r="G2" s="134"/>
      <c r="H2" s="134"/>
      <c r="I2" s="134"/>
    </row>
    <row r="3" spans="1:9" x14ac:dyDescent="0.25">
      <c r="C3" s="53"/>
      <c r="D3" s="53"/>
      <c r="E3" s="53"/>
      <c r="F3" s="134"/>
      <c r="G3" s="134"/>
      <c r="H3" s="134"/>
      <c r="I3" s="134"/>
    </row>
    <row r="4" spans="1:9" ht="19.5" customHeight="1" x14ac:dyDescent="0.25">
      <c r="C4" s="97"/>
      <c r="E4" s="53"/>
      <c r="F4" s="53"/>
      <c r="H4" s="134" t="s">
        <v>170</v>
      </c>
      <c r="I4" s="134"/>
    </row>
    <row r="6" spans="1:9" ht="25.5" x14ac:dyDescent="0.25">
      <c r="A6" s="98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98" t="s">
        <v>32</v>
      </c>
      <c r="I6" s="98" t="s">
        <v>33</v>
      </c>
    </row>
    <row r="7" spans="1:9" ht="18.75" hidden="1" customHeight="1" x14ac:dyDescent="0.25">
      <c r="A7" s="147"/>
      <c r="B7" s="147"/>
      <c r="C7" s="147"/>
      <c r="D7" s="147"/>
      <c r="E7" s="147"/>
      <c r="F7" s="147"/>
      <c r="G7" s="147"/>
      <c r="H7" s="147"/>
      <c r="I7" s="147"/>
    </row>
    <row r="8" spans="1:9" ht="60" customHeight="1" x14ac:dyDescent="0.25">
      <c r="A8" s="17">
        <v>1</v>
      </c>
      <c r="B8" s="93" t="s">
        <v>213</v>
      </c>
      <c r="C8" s="71" t="s">
        <v>214</v>
      </c>
      <c r="D8" s="77" t="s">
        <v>181</v>
      </c>
      <c r="E8" s="78">
        <v>200</v>
      </c>
      <c r="F8" s="79">
        <v>415</v>
      </c>
      <c r="G8" s="26">
        <f t="shared" ref="G8:G9" si="0">F8*E8</f>
        <v>83000</v>
      </c>
      <c r="H8" s="19" t="s">
        <v>36</v>
      </c>
      <c r="I8" s="19" t="s">
        <v>37</v>
      </c>
    </row>
    <row r="9" spans="1:9" ht="60" customHeight="1" x14ac:dyDescent="0.25">
      <c r="A9" s="17">
        <v>2</v>
      </c>
      <c r="B9" s="93" t="s">
        <v>215</v>
      </c>
      <c r="C9" s="99" t="s">
        <v>218</v>
      </c>
      <c r="D9" s="77" t="s">
        <v>181</v>
      </c>
      <c r="E9" s="78">
        <v>50</v>
      </c>
      <c r="F9" s="79">
        <v>570</v>
      </c>
      <c r="G9" s="26">
        <f t="shared" si="0"/>
        <v>28500</v>
      </c>
      <c r="H9" s="19" t="s">
        <v>36</v>
      </c>
      <c r="I9" s="19" t="s">
        <v>37</v>
      </c>
    </row>
    <row r="10" spans="1:9" ht="60" customHeight="1" x14ac:dyDescent="0.25">
      <c r="A10" s="17">
        <v>3</v>
      </c>
      <c r="B10" s="94" t="s">
        <v>216</v>
      </c>
      <c r="C10" s="100" t="s">
        <v>217</v>
      </c>
      <c r="D10" s="77" t="s">
        <v>181</v>
      </c>
      <c r="E10" s="20">
        <v>200</v>
      </c>
      <c r="F10" s="21">
        <v>950</v>
      </c>
      <c r="G10" s="22">
        <f>F10*E10</f>
        <v>190000</v>
      </c>
      <c r="H10" s="23" t="s">
        <v>36</v>
      </c>
      <c r="I10" s="23" t="s">
        <v>37</v>
      </c>
    </row>
    <row r="11" spans="1:9" x14ac:dyDescent="0.25">
      <c r="A11" s="139" t="s">
        <v>141</v>
      </c>
      <c r="B11" s="140"/>
      <c r="C11" s="141"/>
      <c r="D11" s="61"/>
      <c r="E11" s="61"/>
      <c r="F11" s="61"/>
      <c r="G11" s="62">
        <f>SUM(G7:G10)</f>
        <v>301500</v>
      </c>
      <c r="H11" s="61"/>
      <c r="I11" s="61"/>
    </row>
    <row r="13" spans="1:9" ht="15.75" x14ac:dyDescent="0.25">
      <c r="B13" s="96"/>
      <c r="C13" s="55"/>
      <c r="D13" s="55"/>
    </row>
    <row r="14" spans="1:9" ht="25.5" customHeight="1" x14ac:dyDescent="0.25">
      <c r="B14" s="96" t="s">
        <v>211</v>
      </c>
      <c r="C14" s="55"/>
      <c r="D14" s="55" t="s">
        <v>212</v>
      </c>
    </row>
    <row r="15" spans="1:9" ht="25.5" hidden="1" customHeight="1" x14ac:dyDescent="0.25">
      <c r="B15" s="96" t="s">
        <v>135</v>
      </c>
      <c r="C15" s="55"/>
      <c r="D15" s="55" t="s">
        <v>159</v>
      </c>
    </row>
    <row r="16" spans="1:9" ht="38.25" customHeight="1" x14ac:dyDescent="0.25">
      <c r="B16" s="96" t="s">
        <v>137</v>
      </c>
      <c r="C16" s="55"/>
      <c r="D16" s="55" t="s">
        <v>158</v>
      </c>
    </row>
    <row r="17" spans="2:4" ht="22.5" customHeight="1" x14ac:dyDescent="0.25">
      <c r="B17" s="96" t="s">
        <v>139</v>
      </c>
      <c r="C17" s="57"/>
      <c r="D17" s="96" t="s">
        <v>157</v>
      </c>
    </row>
    <row r="18" spans="2:4" ht="15.75" x14ac:dyDescent="0.25">
      <c r="B18" s="96"/>
      <c r="D18" s="55"/>
    </row>
  </sheetData>
  <mergeCells count="4">
    <mergeCell ref="F1:I3"/>
    <mergeCell ref="H4:I4"/>
    <mergeCell ref="A7:I7"/>
    <mergeCell ref="A11:C11"/>
  </mergeCells>
  <pageMargins left="0.25" right="0.25" top="0.75" bottom="0.75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3</vt:i4>
      </vt:variant>
    </vt:vector>
  </HeadingPairs>
  <TitlesOfParts>
    <vt:vector size="14" baseType="lpstr">
      <vt:lpstr>Тарелки</vt:lpstr>
      <vt:lpstr>Лист2</vt:lpstr>
      <vt:lpstr>Портал</vt:lpstr>
      <vt:lpstr>375</vt:lpstr>
      <vt:lpstr>Лист3</vt:lpstr>
      <vt:lpstr>набор-пульсоксиметр</vt:lpstr>
      <vt:lpstr>ганцикловир</vt:lpstr>
      <vt:lpstr>ганцикловир (2)</vt:lpstr>
      <vt:lpstr>иглы спинальные</vt:lpstr>
      <vt:lpstr>Небулайзер</vt:lpstr>
      <vt:lpstr>набор и лампочки</vt:lpstr>
      <vt:lpstr>'375'!Область_печати</vt:lpstr>
      <vt:lpstr>'набор и лампочки'!Область_печати</vt:lpstr>
      <vt:lpstr>Тарелки!Область_печати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2023-10-03T10:39:37Z</dcterms:modified>
</cp:coreProperties>
</file>