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15" firstSheet="10" activeTab="10"/>
  </bookViews>
  <sheets>
    <sheet name="Тарелки" sheetId="1" r:id="rId1"/>
    <sheet name="Лист2" sheetId="2" r:id="rId2"/>
    <sheet name="Портал" sheetId="3" r:id="rId3"/>
    <sheet name="375" sheetId="4" r:id="rId4"/>
    <sheet name="Лист3" sheetId="5" r:id="rId5"/>
    <sheet name="набор-пульсоксиметр" sheetId="6" r:id="rId6"/>
    <sheet name="ганцикловир" sheetId="7" state="hidden" r:id="rId7"/>
    <sheet name="ганцикловир (2)" sheetId="8" state="hidden" r:id="rId8"/>
    <sheet name="иглы спинальные" sheetId="10" state="hidden" r:id="rId9"/>
    <sheet name="Небулайзер" sheetId="11" state="hidden" r:id="rId10"/>
    <sheet name="общий" sheetId="13" r:id="rId11"/>
    <sheet name="Лист5" sheetId="16" r:id="rId12"/>
    <sheet name="Лист1" sheetId="17" r:id="rId13"/>
  </sheets>
  <definedNames>
    <definedName name="_xlnm.Print_Area" localSheetId="3">'375'!$A$1:$I$62</definedName>
    <definedName name="_xlnm.Print_Area" localSheetId="10">общий!$A$1:$I$95</definedName>
    <definedName name="_xlnm.Print_Area" localSheetId="0">Тарелки!$A$1:$F$24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9" i="13" l="1"/>
  <c r="P30" i="13"/>
  <c r="P31" i="13"/>
  <c r="P32" i="13"/>
  <c r="P33" i="13"/>
  <c r="P34" i="13"/>
  <c r="G88" i="13" l="1"/>
  <c r="G87" i="13"/>
  <c r="G86" i="13"/>
  <c r="G85" i="13"/>
  <c r="G84" i="13"/>
  <c r="G83" i="13"/>
  <c r="G82" i="13"/>
  <c r="G81" i="13"/>
  <c r="G80" i="13"/>
  <c r="G79" i="13"/>
  <c r="G78" i="13"/>
  <c r="G77" i="13"/>
  <c r="G76" i="13"/>
  <c r="G75" i="13"/>
  <c r="G74" i="13"/>
  <c r="G73" i="13"/>
  <c r="G72" i="13"/>
  <c r="G71" i="13"/>
  <c r="G70" i="13"/>
  <c r="G69" i="13"/>
  <c r="G68" i="13"/>
  <c r="G67" i="13"/>
  <c r="G66" i="13"/>
  <c r="G65" i="13"/>
  <c r="G64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89" i="13" l="1"/>
  <c r="G27" i="13"/>
  <c r="G18" i="13" l="1"/>
  <c r="G14" i="13" l="1"/>
  <c r="G15" i="13"/>
  <c r="G16" i="13"/>
  <c r="G17" i="13"/>
  <c r="G19" i="13"/>
  <c r="G20" i="13"/>
  <c r="G21" i="13"/>
  <c r="G22" i="13"/>
  <c r="G23" i="13"/>
  <c r="G24" i="13"/>
  <c r="G25" i="13"/>
  <c r="G26" i="13"/>
  <c r="G13" i="13"/>
  <c r="G12" i="13"/>
  <c r="G10" i="13"/>
  <c r="G9" i="13" l="1"/>
  <c r="G11" i="13"/>
  <c r="G8" i="13"/>
  <c r="G28" i="13" l="1"/>
  <c r="G90" i="13" s="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7" i="11"/>
  <c r="G16" i="11"/>
  <c r="G15" i="11"/>
  <c r="G14" i="11"/>
  <c r="G13" i="11"/>
  <c r="G12" i="11"/>
  <c r="G10" i="11"/>
  <c r="G9" i="11"/>
  <c r="G8" i="11" l="1"/>
  <c r="G36" i="11" s="1"/>
  <c r="F28" i="3" l="1"/>
  <c r="G10" i="10" l="1"/>
  <c r="G9" i="10"/>
  <c r="G8" i="10"/>
  <c r="G11" i="10" l="1"/>
  <c r="G16" i="8"/>
  <c r="G15" i="8"/>
  <c r="G14" i="8"/>
  <c r="G13" i="8"/>
  <c r="G12" i="8"/>
  <c r="G11" i="8"/>
  <c r="G9" i="8"/>
  <c r="G8" i="8"/>
  <c r="G17" i="8" l="1"/>
  <c r="G10" i="7"/>
  <c r="G9" i="7"/>
  <c r="G7" i="7"/>
  <c r="G11" i="7" l="1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8" i="6" l="1"/>
  <c r="G7" i="6"/>
  <c r="G27" i="6" s="1"/>
  <c r="F27" i="3" l="1"/>
  <c r="F26" i="3"/>
  <c r="F25" i="3"/>
  <c r="G7" i="5" l="1"/>
  <c r="G10" i="5" s="1"/>
  <c r="G9" i="5"/>
  <c r="G8" i="5"/>
  <c r="F24" i="3" l="1"/>
  <c r="F23" i="3"/>
  <c r="F22" i="3" l="1"/>
  <c r="F10" i="3" l="1"/>
  <c r="F11" i="3"/>
  <c r="F12" i="3"/>
  <c r="F13" i="3"/>
  <c r="F14" i="3"/>
  <c r="F15" i="3"/>
  <c r="F16" i="3"/>
  <c r="F17" i="3"/>
  <c r="F18" i="3"/>
  <c r="F19" i="3"/>
  <c r="F20" i="3"/>
  <c r="F21" i="3"/>
  <c r="G50" i="4" l="1"/>
  <c r="G49" i="4"/>
  <c r="D9" i="3" l="1"/>
  <c r="D8" i="3"/>
  <c r="G55" i="4"/>
  <c r="G52" i="4"/>
  <c r="G53" i="4"/>
  <c r="G51" i="4"/>
  <c r="G47" i="4"/>
  <c r="G46" i="4"/>
  <c r="G45" i="4"/>
  <c r="G43" i="4"/>
  <c r="G42" i="4"/>
  <c r="G40" i="4"/>
  <c r="G37" i="4"/>
  <c r="G36" i="4"/>
  <c r="G35" i="4"/>
  <c r="G34" i="4"/>
  <c r="G33" i="4"/>
  <c r="G32" i="4"/>
  <c r="G30" i="4"/>
  <c r="G29" i="4"/>
  <c r="G26" i="4"/>
  <c r="G25" i="4"/>
  <c r="G23" i="4"/>
  <c r="G22" i="4"/>
  <c r="G20" i="4"/>
  <c r="G19" i="4"/>
  <c r="G16" i="4"/>
  <c r="G12" i="4"/>
  <c r="G11" i="4"/>
  <c r="G10" i="4"/>
  <c r="G9" i="4"/>
  <c r="G7" i="4"/>
  <c r="G56" i="4" s="1"/>
  <c r="F8" i="3" l="1"/>
  <c r="F9" i="3"/>
  <c r="F29" i="3" l="1"/>
  <c r="F3" i="2"/>
  <c r="F4" i="2" s="1"/>
  <c r="F10" i="1" l="1"/>
  <c r="F9" i="1"/>
  <c r="F11" i="1" s="1"/>
</calcChain>
</file>

<file path=xl/sharedStrings.xml><?xml version="1.0" encoding="utf-8"?>
<sst xmlns="http://schemas.openxmlformats.org/spreadsheetml/2006/main" count="1515" uniqueCount="433">
  <si>
    <t>№</t>
  </si>
  <si>
    <t>Наименование</t>
  </si>
  <si>
    <t>Кол-во</t>
  </si>
  <si>
    <t>Цена</t>
  </si>
  <si>
    <t>Сумма</t>
  </si>
  <si>
    <t>Тарелка для вторых блюд</t>
  </si>
  <si>
    <t>Кружка</t>
  </si>
  <si>
    <t>ИТОГО</t>
  </si>
  <si>
    <t>Заявка товаров на 2023 год</t>
  </si>
  <si>
    <t>Заместитель директора по АХО</t>
  </si>
  <si>
    <t>К.Аширбеков</t>
  </si>
  <si>
    <t>Памперсы</t>
  </si>
  <si>
    <t>Для взрослых 4 размер в упаковке 30 штук</t>
  </si>
  <si>
    <t>Кол-во упаковок</t>
  </si>
  <si>
    <t>Характеристика</t>
  </si>
  <si>
    <t xml:space="preserve">Цена  </t>
  </si>
  <si>
    <t>И.о. зав ОРИТ</t>
  </si>
  <si>
    <t>Азанова А.Ю.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</si>
  <si>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тарелок для вторых блюд – не менее 200-250 гр., желательно с бортиками (с небольшим углублением).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  </r>
  </si>
  <si>
    <t>Из высокопрочного материала, гарантирующего высокое механическое и термическое сопротивление. Способность выдерживать высокие температуры до 135 градусов и использование в микроволновой печи. Высокая ударопрочность. 100 процентно гигиеничное и безопасное, не имеющее пор, что исключает возможность появления бактерий. Пригодное для замачивания в дезинфицирующих растворах. Объем кружек – не менее 200 мл. Цвет посуды должен быть светлых тонов. Окончательный выбор расцветок и форм необходимо согласовать с заказчиком. Наличие сертификата ТН ВЭД 3924 90 000 9</t>
  </si>
  <si>
    <t>Логтевой смеситель</t>
  </si>
  <si>
    <t>Урна</t>
  </si>
  <si>
    <t>Урна с педалью  из нержавеющей стали с дополнительным пластиковым ведром внутри.Объем не менее 8 литров, диаметр не менее 23 см, высота не менее 32 см. Тип: закрытый с крышкой. Нажимной механизм.Принцип двойного нажатия для открытия и закрытия крышки при помощи педального механизма (нажатие педали – крышка открыта, повторное нажатие педали – крышка закрыта). Внутренняя часть урны съемная из прочного пластика с ручкой. Герметичное, плавное и бесшумное закрывание крышки. Окончательный выбор расцветок и форм необходимо согласовать с Заказчиком.</t>
  </si>
  <si>
    <t>Смеситель для умывальника с медицинской ручкой. С поворотным изливом 250 мм Монолитная Металлическая рукоятка, керамический катридж 35мм - Гибкая подводка 3/8“ длинной 35см, Гибкая подводка 1/2“ длинной 35см, Смеситель  производится в исполнении  хром Гарантия: На тело смесителя, На картридж, На поверхностное покрытие. Окончательный выбор расцветок и форм необходимо согласовать с Заказчиком. ГОСТ 25809-2019</t>
  </si>
  <si>
    <t>_________________З.Исаков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</si>
  <si>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</si>
  <si>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№ лота</t>
  </si>
  <si>
    <t>Тех.характеристика</t>
  </si>
  <si>
    <t>Ед. изм.</t>
  </si>
  <si>
    <t>кол-во</t>
  </si>
  <si>
    <t xml:space="preserve">Цена за ед., тенге 
</t>
  </si>
  <si>
    <t>Сумма, тенге</t>
  </si>
  <si>
    <t xml:space="preserve">Сроки поставки </t>
  </si>
  <si>
    <t>Место поставки</t>
  </si>
  <si>
    <t>Анализатор кислотно-щелочного и газового состава крови ABL 800</t>
  </si>
  <si>
    <t>набор</t>
  </si>
  <si>
    <t>по Заявкам заказчика</t>
  </si>
  <si>
    <t xml:space="preserve">г.Астана, ул.А 1, здание 5, блок "В","Г" (отдел фармации) </t>
  </si>
  <si>
    <t>Кабинет крови</t>
  </si>
  <si>
    <t>Эритротест- Цоликлон Анти- А диагностический жидкий для определения групп крови человека системы АВО (антитела моноклональные Анти А 10мл (1 уп - 10шт</t>
  </si>
  <si>
    <t>Планшет пластик для олред группы крови</t>
  </si>
  <si>
    <t xml:space="preserve">ПХВ.на 10строк по 5лунок в каждой строке.водосмачиваемые. Смаркировкой О(1).А(II) .В(III)/АВ(IV) по горизонтали. И с 1 до 10 по вертикали </t>
  </si>
  <si>
    <t>шт</t>
  </si>
  <si>
    <t>КДЛ</t>
  </si>
  <si>
    <t xml:space="preserve">                      Диагностика краснухи</t>
  </si>
  <si>
    <t>Ежеквартальный сервисный обслуживания ИФА анализатор StatFax 4300</t>
  </si>
  <si>
    <t xml:space="preserve">                 Диагностика пороков развития</t>
  </si>
  <si>
    <t xml:space="preserve">    Расходные реактивы и клинические исследования</t>
  </si>
  <si>
    <t>Лампочка для микроскопа (лампочка 6V 20W ESB)</t>
  </si>
  <si>
    <t xml:space="preserve">штук </t>
  </si>
  <si>
    <t>уп.</t>
  </si>
  <si>
    <t>Сульфосолициловая кислота  2 водн</t>
  </si>
  <si>
    <t>кг.</t>
  </si>
  <si>
    <t xml:space="preserve">    Расходные материалы на коагулометр START-4</t>
  </si>
  <si>
    <r>
      <rPr>
        <b/>
        <sz val="10"/>
        <color indexed="8"/>
        <rFont val="Times New Roman"/>
        <family val="1"/>
        <charset val="204"/>
      </rPr>
      <t xml:space="preserve">Кюветы реакционные </t>
    </r>
    <r>
      <rPr>
        <sz val="10"/>
        <color indexed="8"/>
        <rFont val="Times New Roman"/>
        <family val="1"/>
        <charset val="204"/>
      </rPr>
      <t xml:space="preserve"> для  ТS  4000- СТАРТ-4 ( 700 шт в уп)</t>
    </r>
  </si>
  <si>
    <t>наб</t>
  </si>
  <si>
    <r>
      <rPr>
        <b/>
        <sz val="10"/>
        <color indexed="8"/>
        <rFont val="Times New Roman"/>
        <family val="1"/>
        <charset val="204"/>
      </rPr>
      <t>Набор для окраски ретикулоцитов</t>
    </r>
    <r>
      <rPr>
        <sz val="10"/>
        <color indexed="8"/>
        <rFont val="Times New Roman"/>
        <family val="1"/>
        <charset val="204"/>
      </rPr>
      <t>, Абрис, Диахим Геми СтейнРТЦ</t>
    </r>
  </si>
  <si>
    <t xml:space="preserve">           Расходные реагенты на гематологический           анализатор Sysmex XS- 1000i</t>
  </si>
  <si>
    <t>PIERCER SET №7 (пробозаборник)</t>
  </si>
  <si>
    <t>уп</t>
  </si>
  <si>
    <t>Годовой набор для сервисного обслуживания Sysmex XS-1000i</t>
  </si>
  <si>
    <t>набор.</t>
  </si>
  <si>
    <t xml:space="preserve">              Биохимические методы исследования</t>
  </si>
  <si>
    <t>Ферменты</t>
  </si>
  <si>
    <r>
      <rPr>
        <b/>
        <sz val="10"/>
        <color indexed="8"/>
        <rFont val="Times New Roman"/>
        <family val="1"/>
        <charset val="204"/>
      </rPr>
      <t xml:space="preserve"> АСТ-УФ-ДиАКиТ (2х80 мл+2х20 мл).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активности аспартатаминотрансферазы в сыворотке </t>
    </r>
  </si>
  <si>
    <r>
      <rPr>
        <b/>
        <sz val="10"/>
        <color indexed="8"/>
        <rFont val="Times New Roman"/>
        <family val="1"/>
        <charset val="204"/>
      </rPr>
      <t xml:space="preserve"> АЛТ-УФ-ДиАКиТ (2х80 мл+2х20 мл). </t>
    </r>
    <r>
      <rPr>
        <sz val="10"/>
        <color indexed="8"/>
        <rFont val="Times New Roman"/>
        <family val="1"/>
        <charset val="204"/>
      </rPr>
      <t xml:space="preserve">Набор реагентов для определения активности аланинтрансферазы в сыворотке </t>
    </r>
  </si>
  <si>
    <t>СУБСТРАТЫ</t>
  </si>
  <si>
    <r>
      <rPr>
        <b/>
        <sz val="10"/>
        <color indexed="8"/>
        <rFont val="Times New Roman"/>
        <family val="1"/>
        <charset val="204"/>
      </rPr>
      <t>Альбумин-БЗ-ДиАКиТ. (1х250 мл+1х2 мл) Н</t>
    </r>
    <r>
      <rPr>
        <sz val="10"/>
        <color indexed="8"/>
        <rFont val="Times New Roman"/>
        <family val="1"/>
        <charset val="204"/>
      </rPr>
      <t>абор реагентов для определения альбумина в сыворотке и плазме крови. Метод с бромкрезоловым зеленым.</t>
    </r>
  </si>
  <si>
    <r>
      <rPr>
        <b/>
        <sz val="10"/>
        <color indexed="8"/>
        <rFont val="Times New Roman"/>
        <family val="1"/>
        <charset val="204"/>
      </rPr>
      <t xml:space="preserve">Билирубин-Ново- Общий и конъюгированный (2х250,1х14 мл,2х250,2х14 мл). </t>
    </r>
    <r>
      <rPr>
        <sz val="10"/>
        <color indexed="8"/>
        <rFont val="Times New Roman"/>
        <family val="1"/>
        <charset val="204"/>
      </rPr>
      <t>Набор реагентов для определения общего и конъюгированного (прямого) билирубина в сыворотке, крови с калибратором (модифицированный метод Йендрашика-Грофа).</t>
    </r>
  </si>
  <si>
    <t xml:space="preserve">набор            </t>
  </si>
  <si>
    <r>
      <rPr>
        <b/>
        <sz val="10"/>
        <color indexed="8"/>
        <rFont val="Times New Roman"/>
        <family val="1"/>
        <charset val="204"/>
      </rPr>
      <t>Креатинин-ЯФ-ДиАКиТ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 xml:space="preserve">(2х50 мл+2х50 мл+1х1 мл). </t>
    </r>
    <r>
      <rPr>
        <sz val="10"/>
        <color indexed="8"/>
        <rFont val="Times New Roman"/>
        <family val="1"/>
        <charset val="204"/>
      </rPr>
      <t>Набор реагентов для определения креатинина в биологических жидкостях методом Яффе.</t>
    </r>
  </si>
  <si>
    <r>
      <rPr>
        <b/>
        <sz val="10"/>
        <color indexed="8"/>
        <rFont val="Times New Roman"/>
        <family val="1"/>
        <charset val="204"/>
      </rPr>
      <t xml:space="preserve"> Глюкоза-ГО- ДиАКиТ (2х500 мл+1х2 мл</t>
    </r>
    <r>
      <rPr>
        <sz val="10"/>
        <color indexed="8"/>
        <rFont val="Times New Roman"/>
        <family val="1"/>
        <charset val="204"/>
      </rPr>
      <t>). Набор реагентов для ферментативного определения глюкозы в биологических жидкостях. Метод глюкозооксидазный.</t>
    </r>
  </si>
  <si>
    <r>
      <rPr>
        <b/>
        <sz val="10"/>
        <color indexed="8"/>
        <rFont val="Times New Roman"/>
        <family val="1"/>
        <charset val="204"/>
      </rPr>
      <t>Общии белок-ОБ-ДиАКиТ (2х500 мл+1х4 мл),</t>
    </r>
    <r>
      <rPr>
        <sz val="10"/>
        <color indexed="8"/>
        <rFont val="Times New Roman"/>
        <family val="1"/>
        <charset val="204"/>
      </rPr>
      <t xml:space="preserve"> набор реагентов для определения общего белка в сыворотке и плазме крови. Биуретовый метод.</t>
    </r>
  </si>
  <si>
    <r>
      <rPr>
        <b/>
        <sz val="10"/>
        <color indexed="8"/>
        <rFont val="Times New Roman"/>
        <family val="1"/>
        <charset val="204"/>
      </rPr>
      <t>Мочевина-УФ-ДиАКиТ</t>
    </r>
    <r>
      <rPr>
        <sz val="10"/>
        <color indexed="8"/>
        <rFont val="Times New Roman"/>
        <family val="1"/>
        <charset val="204"/>
      </rPr>
      <t xml:space="preserve"> </t>
    </r>
    <r>
      <rPr>
        <b/>
        <sz val="10"/>
        <color indexed="8"/>
        <rFont val="Times New Roman"/>
        <family val="1"/>
        <charset val="204"/>
      </rPr>
      <t>(2х80 мл+2х20 мл+1х2 мл).</t>
    </r>
    <r>
      <rPr>
        <sz val="10"/>
        <color indexed="8"/>
        <rFont val="Times New Roman"/>
        <family val="1"/>
        <charset val="204"/>
      </rPr>
      <t xml:space="preserve"> Набор для определения мочевины  в сыворотке, плазме крови и моче (УФ- кинетическим уреазный,   глутаматдегидрогеназный метод),2х100 мл </t>
    </r>
  </si>
  <si>
    <t>ЛИПИДЫ</t>
  </si>
  <si>
    <t>ЭЛЕКТРОЛИТЫ</t>
  </si>
  <si>
    <t xml:space="preserve">набор      </t>
  </si>
  <si>
    <t>Расходный материал на аппарат Respons 910</t>
  </si>
  <si>
    <t>Годовой набор обслуживания  Respons 910</t>
  </si>
  <si>
    <t xml:space="preserve">Контрольный материал на Интерлейкин-6 (IL-6) </t>
  </si>
  <si>
    <t>Тест полоски</t>
  </si>
  <si>
    <r>
      <rPr>
        <b/>
        <sz val="10"/>
        <color indexed="8"/>
        <rFont val="Times New Roman"/>
        <family val="1"/>
        <charset val="204"/>
      </rPr>
      <t>Мононуклеоз.</t>
    </r>
    <r>
      <rPr>
        <sz val="10"/>
        <color indexed="8"/>
        <rFont val="Times New Roman"/>
        <family val="1"/>
        <charset val="204"/>
      </rPr>
      <t xml:space="preserve"> Гемагглютинационный  тест  для  определения  гетерофильных  антител, ассоциированных  с  инфекционным  мононуклеозом "I.M.  Quick  Tests"40  Tests</t>
    </r>
  </si>
  <si>
    <r>
      <rPr>
        <b/>
        <sz val="10"/>
        <color indexed="8"/>
        <rFont val="Times New Roman"/>
        <family val="1"/>
        <charset val="204"/>
      </rPr>
      <t>Диахим -Набор для исследования фекалий</t>
    </r>
    <r>
      <rPr>
        <sz val="10"/>
        <color indexed="8"/>
        <rFont val="Times New Roman"/>
        <family val="1"/>
        <charset val="204"/>
      </rPr>
      <t xml:space="preserve"> (метод Като)500 проб </t>
    </r>
  </si>
  <si>
    <r>
      <rPr>
        <b/>
        <sz val="10"/>
        <color indexed="8"/>
        <rFont val="Times New Roman"/>
        <family val="1"/>
        <charset val="204"/>
      </rPr>
      <t>Реактив  для исследования ликвора</t>
    </r>
    <r>
      <rPr>
        <sz val="10"/>
        <color indexed="8"/>
        <rFont val="Times New Roman"/>
        <family val="1"/>
        <charset val="204"/>
      </rPr>
      <t xml:space="preserve"> (Самсона-красителем)</t>
    </r>
  </si>
  <si>
    <r>
      <rPr>
        <sz val="10"/>
        <color rgb="FF000000"/>
        <rFont val="Times New Roman"/>
        <family val="1"/>
        <charset val="204"/>
      </rPr>
      <t>Устройство для экспресс-диагностики хеликобактериоза по уреазной активности биоптата тест-система (</t>
    </r>
    <r>
      <rPr>
        <b/>
        <sz val="10"/>
        <color rgb="FF000000"/>
        <rFont val="Times New Roman"/>
        <family val="1"/>
        <charset val="204"/>
      </rPr>
      <t xml:space="preserve">Лента на </t>
    </r>
    <r>
      <rPr>
        <b/>
        <sz val="10"/>
        <rFont val="Times New Roman"/>
        <family val="1"/>
        <charset val="204"/>
      </rPr>
      <t>21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обследования)</t>
    </r>
  </si>
  <si>
    <t xml:space="preserve">Устройство предназначено  для быстрой специфической инвазивной диагностики инфекции Helicobacter pyloriinvitroпо уреазной активности биоптата. Тест-система ХЕЛПИЛ ® (Лента) может быть использована в практике врачей-эндоскопистов после взятия биоптата в ходе ФГДС при обследовании взрослых и детей. 
Полимерная подложка, защищает индикаторные диски от воздействий дезинфектантов и избыточной влажности. Герметичная пленка позволяет защитить индикаторные диски от повреждения и ухудшения диагностических свойств. Результат обследования появляется через 3 минуты и легко интерпретируется благодаря  контрастному изменению цвета индикаторного диска. Защитная пленка позволяет сохранить результат обследования  в течение нескольких часов.  Использованный биоптат пригоден для проведения дальнейшего морфологического и гистологического исследования.
</t>
  </si>
  <si>
    <r>
      <rPr>
        <b/>
        <sz val="10"/>
        <color indexed="8"/>
        <rFont val="Times New Roman"/>
        <family val="1"/>
        <charset val="204"/>
      </rPr>
      <t xml:space="preserve">Железо-Ново 2019/8351 4*50 мл,2*20 мл </t>
    </r>
    <r>
      <rPr>
        <sz val="10"/>
        <color indexed="8"/>
        <rFont val="Times New Roman"/>
        <family val="1"/>
        <charset val="204"/>
      </rPr>
      <t xml:space="preserve">(определения железа в сыворотке и плазме крови). Метод  с феррозином без депротинизации. </t>
    </r>
  </si>
  <si>
    <t>ОРИТ</t>
  </si>
  <si>
    <t>флакон</t>
  </si>
  <si>
    <t>шприц</t>
  </si>
  <si>
    <t>ПДО</t>
  </si>
  <si>
    <t>диаметр не менее 28 мм, длина не менее 190 мм, толщина 0,05-0,09 мм</t>
  </si>
  <si>
    <r>
      <rPr>
        <b/>
        <sz val="10"/>
        <color indexed="8"/>
        <rFont val="Times New Roman"/>
        <family val="1"/>
        <charset val="204"/>
      </rPr>
      <t>Гидрокортизон</t>
    </r>
    <r>
      <rPr>
        <sz val="10"/>
        <color indexed="8"/>
        <rFont val="Times New Roman"/>
        <family val="1"/>
        <charset val="204"/>
      </rPr>
      <t xml:space="preserve"> с лиофилизированным порошком для приготовления раствора для внутривенного введения 100 мг</t>
    </r>
  </si>
  <si>
    <r>
      <rPr>
        <b/>
        <sz val="10"/>
        <color indexed="8"/>
        <rFont val="Times New Roman"/>
        <family val="1"/>
        <charset val="204"/>
      </rPr>
      <t>Интрафен</t>
    </r>
    <r>
      <rPr>
        <sz val="10"/>
        <color indexed="8"/>
        <rFont val="Times New Roman"/>
        <family val="1"/>
        <charset val="204"/>
      </rPr>
      <t xml:space="preserve"> 800 мг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</si>
  <si>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диабет 500 мл</t>
    </r>
  </si>
  <si>
    <r>
      <rPr>
        <b/>
        <sz val="10"/>
        <color indexed="8"/>
        <rFont val="Times New Roman"/>
        <family val="1"/>
        <charset val="204"/>
      </rPr>
      <t>Нутрикомп</t>
    </r>
    <r>
      <rPr>
        <sz val="10"/>
        <color indexed="8"/>
        <rFont val="Times New Roman"/>
        <family val="1"/>
        <charset val="204"/>
      </rPr>
      <t xml:space="preserve"> стандарт 500 мл</t>
    </r>
  </si>
  <si>
    <r>
      <rPr>
        <b/>
        <sz val="10"/>
        <color indexed="8"/>
        <rFont val="Times New Roman"/>
        <family val="1"/>
        <charset val="204"/>
      </rPr>
      <t>Фондапаринукс</t>
    </r>
    <r>
      <rPr>
        <sz val="10"/>
        <color indexed="8"/>
        <rFont val="Times New Roman"/>
        <family val="1"/>
        <charset val="204"/>
      </rPr>
      <t xml:space="preserve"> (Арикстра) 2,5 мг</t>
    </r>
  </si>
  <si>
    <r>
      <rPr>
        <b/>
        <sz val="10"/>
        <color indexed="8"/>
        <rFont val="Times New Roman"/>
        <family val="1"/>
        <charset val="204"/>
      </rPr>
      <t>Презервативы</t>
    </r>
    <r>
      <rPr>
        <sz val="10"/>
        <color indexed="8"/>
        <rFont val="Times New Roman"/>
        <family val="1"/>
        <charset val="204"/>
      </rPr>
      <t xml:space="preserve"> латексные для ректо-вагинального датчика аппарата УЗИ</t>
    </r>
  </si>
  <si>
    <t>Раствор для внутривенного введения,800 мг/8 мл, 8 мл, №10</t>
  </si>
  <si>
    <t>Порошок для приготовленияраствора для внутривенного и внутримышечного введения, 100 мг, № 10</t>
  </si>
  <si>
    <t>Раствор для подкожного и внутривенного введения в
предварительно наполненных шприцах, 2,5мг/0,5мл, 0.5 мл, №10</t>
  </si>
  <si>
    <t>это полноценная специализированная смесь (1 ккал/мл) с пищевыми волокнами и углеводами крахмала, без глютена, без лактозы. Для пациентов с нарушением углеводного обмена, сахарным диабетом 1 и 2 типа и ожирением</t>
  </si>
  <si>
    <t xml:space="preserve">Эритротест - Цоликлон Анти -В диагностический  жидкий для определения групп крови человека системы АВО (антитела моноклональные Анти В) 10 мл </t>
  </si>
  <si>
    <t>Эритротест- Цоликлон Анти-D - антитела диагностические моноклональные для определения резус-принадлежности крови человека (анти-Rh0(D)LGM)10ml</t>
  </si>
  <si>
    <t xml:space="preserve"> энергетическая ценность: 1 мл=1 ккал, распределение энергетической ценности (белки/жиры/углеводы/пищевые волокна): 15/30/55/0 ккал, не содержит глютена, пурина, холестерина, имеет минимальное содержание лактозы, не содержит пищевых волокон, осмолярность: 205 мсм/л</t>
  </si>
  <si>
    <r>
      <rPr>
        <b/>
        <sz val="10"/>
        <color theme="1"/>
        <rFont val="Times New Roman"/>
        <family val="1"/>
        <charset val="204"/>
      </rPr>
      <t>Эритротест- Цоликлон Анти- А</t>
    </r>
    <r>
      <rPr>
        <sz val="10"/>
        <color theme="1"/>
        <rFont val="Times New Roman"/>
        <family val="1"/>
        <charset val="204"/>
      </rPr>
      <t xml:space="preserve"> диагностический жидкий для определения групп крови человека системы АВО (антитела моноклональные Анти А 10мл (1 уп - 10шт</t>
    </r>
  </si>
  <si>
    <r>
      <rPr>
        <b/>
        <sz val="10"/>
        <color theme="1"/>
        <rFont val="Times New Roman"/>
        <family val="1"/>
        <charset val="204"/>
      </rPr>
      <t>Эритротест - Цоликлон Анти -В</t>
    </r>
    <r>
      <rPr>
        <sz val="10"/>
        <color theme="1"/>
        <rFont val="Times New Roman"/>
        <family val="1"/>
        <charset val="204"/>
      </rPr>
      <t xml:space="preserve"> диагностический  жидкий для определения групп крови человека системы АВО (антитела моноклональные Анти В) 10 мл </t>
    </r>
  </si>
  <si>
    <r>
      <rPr>
        <b/>
        <sz val="10"/>
        <color theme="1"/>
        <rFont val="Times New Roman"/>
        <family val="1"/>
        <charset val="204"/>
      </rPr>
      <t xml:space="preserve">Эритротест- Цоликлон Анти-D </t>
    </r>
    <r>
      <rPr>
        <sz val="10"/>
        <color theme="1"/>
        <rFont val="Times New Roman"/>
        <family val="1"/>
        <charset val="204"/>
      </rPr>
      <t>- антитела диагностические моноклональные для определения резус-принадлежности крови человека (анти-Rh0(D)LGM)10ml</t>
    </r>
  </si>
  <si>
    <t>Тележка для грязного белья</t>
  </si>
  <si>
    <t>Тележка для транспортировки пищи</t>
  </si>
  <si>
    <t>Запасный мешок для грязного белья</t>
  </si>
  <si>
    <t>Мешки для транспортировки белья</t>
  </si>
  <si>
    <t>Многофункциональная тележка</t>
  </si>
  <si>
    <t>Машинка для стрижки волос</t>
  </si>
  <si>
    <t>Клеенчатая пелерина</t>
  </si>
  <si>
    <t>Лупа</t>
  </si>
  <si>
    <t>Спиртовка</t>
  </si>
  <si>
    <t xml:space="preserve">Небулайзер </t>
  </si>
  <si>
    <t>Маски для небулайзера</t>
  </si>
  <si>
    <t>Пульсоксиметр</t>
  </si>
  <si>
    <t>Размеры: 90*80*65 см, металл: нержавеющая сталь, 2 фиксированных и 2 поворотных колеса, не оставляющая следов, 370 литров мешок для белья (стирающийся, подвергающийся дезинфекции)</t>
  </si>
  <si>
    <t>Грузоподъемность 120 кг, Размеры 60*85*100 см, Каркас тележки стальной, выполнен из стального профиля круглого сечение с полимерно-порошковым покрытием, устойчивым к санитарно-дезинфекционной обработке. Спецтальное покрытие платформы.</t>
  </si>
  <si>
    <t>Размеры: 90*80*65 см, 370 л.мешок для белья  (стирающийся, подвергающийся дезинфекции)</t>
  </si>
  <si>
    <t>Мешок для прачечной (для белья) размер 90*120, с затягивающим шнурком, мешок для сдачи белья в прачечную, ткань оксфорд (влагоотталкивающая, прорезиненная)</t>
  </si>
  <si>
    <t>Комплектация ведром и мешком, поддон для установки ведра, полка-лоток для принадлежностей, со шваброй, количество поворотных колес 4 шт, материал нержавеющая сталь, тип конструкции сборно-разборная, количество уровней 3, количество ведер 6 шт., максимальная нагрузка на всю конструкцию 200 кг.</t>
  </si>
  <si>
    <t>Габариты устройства (ВхШхГ), см 18х5х3, Минимальная длина стрижки, мм 0.8 Максимальная длина стрижки, мм 12 Число установок длины 4</t>
  </si>
  <si>
    <t>Пеньюар парикмахерский, размер 120*140 см, материал клеенчатый без рисунков</t>
  </si>
  <si>
    <t>Длина 170 мм, диаметр линзы 75 мм Наличие подсветки да, кратность увеличения 5 х</t>
  </si>
  <si>
    <t xml:space="preserve">Вместимость, мл: 100, Выполнена из качественного химически устойчивого стекла. Предназначена для работ, связанных с нагреванием на открытом пламени жидкостей или плавлением твердых веществ. </t>
  </si>
  <si>
    <t xml:space="preserve">для компрессорных и МЕШ небулайзеров Omron, серий Comp Air и Micro Air, предназначена для вдыхания ртом аэрозоля из медицинских препаратов, который поступает из небулайзерной камеры. </t>
  </si>
  <si>
    <t>Стаканчики для небулайзера</t>
  </si>
  <si>
    <t xml:space="preserve"> Составной элемент небулайзера, предназначенный для хранения и подачи аэрозоля лекарственных препаратов. Конструкция загубника, имеющая специальные отверстия, использующиеся в качестве клапанов</t>
  </si>
  <si>
    <t>Комплектация - Компрессор, небулайзерная камера, воздуховодная трубка (ПВХ), загубник, насадка для носа, маска для взрослых, маска для детей, запасные воздушные фильтры (5 шт.), адаптер переменного тока, сумка для хранения Габариты 85 х 115 х 43 мм,  скорость распыления 0,3 мл/минуту, в соответствии требованиям. Вес 0,18 кг</t>
  </si>
  <si>
    <t>С.Атыгаева</t>
  </si>
  <si>
    <t>Заместитель директора по ЛЧ</t>
  </si>
  <si>
    <t>Заместитель директора по ЭО</t>
  </si>
  <si>
    <t>Б.Алматова</t>
  </si>
  <si>
    <t>Главный специалист по государственным закупкам</t>
  </si>
  <si>
    <t>А.Курманова</t>
  </si>
  <si>
    <t>Главная медсестра</t>
  </si>
  <si>
    <t>З.Жилкибаева</t>
  </si>
  <si>
    <t>Итого:</t>
  </si>
  <si>
    <t>Оцинкованное ведро</t>
  </si>
  <si>
    <t>Емкость для применения в строительстве и быту. Выполнено из прочной оцинкованной стали. Материал устойчив перед механическим воздействием и коррозией. Объем, л 10</t>
  </si>
  <si>
    <t>Шампунь Антибит</t>
  </si>
  <si>
    <t>Светло-желтая прозрачная жидкость Фармакотерапевтическая группа Препараты для уничтожения эктопаразитов (включая чесоточногоклеща, инсектициды и репеленты). Пиретрины.</t>
  </si>
  <si>
    <t>Гребень из полипропилена</t>
  </si>
  <si>
    <t>Гребень для волос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</si>
  <si>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</si>
  <si>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Ацикловир 200 мг</t>
  </si>
  <si>
    <t xml:space="preserve">Бумага для ЭКГ </t>
  </si>
  <si>
    <t xml:space="preserve">ширина 110 мм, длина в руклоне 20 м, внутренний диаметр в тулке 12 мм, цвет сетки розовый 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</si>
  <si>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И.о.директора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</si>
  <si>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_________________С. Атыгаева</t>
  </si>
  <si>
    <t>Лекарственная форма лиофилизат для приготовления раствора для инфузий, дозировка 250 мг</t>
  </si>
  <si>
    <t>Фармацевт</t>
  </si>
  <si>
    <t>А. Ниязалиев</t>
  </si>
  <si>
    <t>З. Жилкибаева</t>
  </si>
  <si>
    <t>А. Курманова</t>
  </si>
  <si>
    <t>Б. Алматова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</si>
  <si>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И.о. директора ГКП на ПХВ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 инфекционный центр" акимата городе Астаны</t>
  </si>
  <si>
    <t>Шприц 150 мг.</t>
  </si>
  <si>
    <t>Шприц 150 мг, предназначена для отсасывания жидкостей из организма и промывания полостей пациента</t>
  </si>
  <si>
    <t>Набор инструментов</t>
  </si>
  <si>
    <t>Набор инструментов слесаря-сантехника</t>
  </si>
  <si>
    <t>профессиональный набор инструментов, предназначенный для проведения широкого спектра работ на производстве, нарезка труб требуемой длины, нарезка резьбы на них, замена либо установка сантехнического оборудования любой сложности, для обслуживания коммунальных сетей</t>
  </si>
  <si>
    <t xml:space="preserve"> Количество в наборе:131 шт.Тип головки:6-гранные Присоединительный размер:1/4 + 3/8 + 1/2 дюйм  Количество граней:6  Мин. размер головки:4 мм Макс. размер головки:32 мм Наличие комбинированного ключа:да Наличие трещотки:да Наличие Torx:да Материал кейса:пластик Тип хвостовика бит:1/4 (тип С) Система измерения:метрическая; дюймовая Посадочный размер трещотки:1/2; 1/4; 3/8 Размер посадки головки:1/4; 1/2; 3/8 Тип ключа:комбинированные; накидные; шестигранные Свечные головки:16мм; 21мм
</t>
  </si>
  <si>
    <t>Угловая шлиф машина</t>
  </si>
  <si>
    <t xml:space="preserve">Напряжение сети:220 В Макс. мощность:1200 Вт Диаметр диска:125 мм Класс защиты:IP X0 Макс. количество оборотов:9000 об/мин Тип:сетевой Тип двигателя:щеточный Посадочный диаметр:22.2 мм  Регулировка оборотов:да  Защита от непреднамеренного пуска:да  Защита от заклинивания:да  Работа по бетону (камню):да Наличие виброручки:нет  Диск в комплекте:даРезьба шпинделя:M14
</t>
  </si>
  <si>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</si>
  <si>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_________________З. Исаков</t>
  </si>
  <si>
    <t>Набор для трахеостомии</t>
  </si>
  <si>
    <t>С. Атыгаева</t>
  </si>
  <si>
    <t xml:space="preserve">Снабжен монохромным ЖК-дисплеем; Устройство автоматически отключается через 8 секунд бездействия; Низкое энергопотребление (2-а батарейки ААА 1,5В ); Имеется отдельный индикатор уровня заряда; Рабочая часть изготовлена из силикагеля; Функция звукового сигнала тревоги о высоком/низком SpO2 и частоте пульса; На панели присутствует большая и удобная кнопка; </t>
  </si>
  <si>
    <t>Интест  П-120/45-15</t>
  </si>
  <si>
    <t>Мед Ис-В-180/60 для воздушных стерилизаторов</t>
  </si>
  <si>
    <t>ОКСИ тест 50 опр. (диски)</t>
  </si>
  <si>
    <t xml:space="preserve">Антитоксин диагностический дифтерийный очищенный ферментолизом и специф. сорбцией сухой (10 ампул по 1 мл) </t>
  </si>
  <si>
    <t>Ерш пробирочный 20х100 мм синтетический ЕТ_11</t>
  </si>
  <si>
    <t xml:space="preserve">Ерш бутылочный синтетический </t>
  </si>
  <si>
    <t>упаковка</t>
  </si>
  <si>
    <t>штука</t>
  </si>
  <si>
    <t>комплект</t>
  </si>
  <si>
    <t>ампула</t>
  </si>
  <si>
    <t>кг</t>
  </si>
  <si>
    <t>БАК</t>
  </si>
  <si>
    <t>Наконечники универсальные к дозаторам 10-100 мкл, 1000 шт. в пластиковой упаковке</t>
  </si>
  <si>
    <t>Наконечники тип Эппендорф универсальные к дозаторам  200 мкл, 1000 шт.</t>
  </si>
  <si>
    <t>Пинцеты анатомические без зубчиков длина 150 мм</t>
  </si>
  <si>
    <t>Сыворотка лошадиная нормальная, 100 мл</t>
  </si>
  <si>
    <t>Теллурит калия 2% раствор (10 амп.x5 мл) 5фл.x10 мл</t>
  </si>
  <si>
    <t>Полоски с реактивом Ковача (на индол) 25 полосок</t>
  </si>
  <si>
    <t>Диски с желчью , 100 шт.x1 фл. (идентификация пневмококков)</t>
  </si>
  <si>
    <t>Лактоза х/ч</t>
  </si>
  <si>
    <t>Глицерин х/ч</t>
  </si>
  <si>
    <t xml:space="preserve">Хлорное железо </t>
  </si>
  <si>
    <t>Крахмал</t>
  </si>
  <si>
    <t xml:space="preserve">Чрескожное введение трахеостомической трубки с использованием расширителя и проводника-струны. В состав наборов входят хеостомические трубки с манжетой ,внутренним диаметром не менее 8,00 мм. Расширители имеют гидрофильное покрытие, которое становится скользким при смачивании, что облегчает их введение. В наборе cкальпель, пункционная игла с канюлей, шприц, гибкий проводник в направителе, конусный дилататор, катетер-проводник, изогнутый дилятатор, трахеостомическая трубка с манжетой, обтуратор с внутренним каналом, внутренние канюли, тесьма для фиксации трубки,
марлевые салфетки, смазка для облегчения введения, ершик для очистки. </t>
  </si>
  <si>
    <t>Ганцикловир</t>
  </si>
  <si>
    <t>Катетер</t>
  </si>
  <si>
    <t>канюля внутривенный периферический размер 22 G</t>
  </si>
  <si>
    <t>Термометр</t>
  </si>
  <si>
    <t>Термометр электрический</t>
  </si>
  <si>
    <t xml:space="preserve"> ганцикловира натрия - 500 мг; вспомогательное вещество: натрия гидроксид - до pH 10,8-11,4. Лиофилизат для приготовления раствора для инфузий, 500 мг.</t>
  </si>
  <si>
    <t>Викрол</t>
  </si>
  <si>
    <t>Викрил  М2 (3/0) 75см игла 20мм синтетический рассасывающийся полифиламентный шовный материал</t>
  </si>
  <si>
    <t>Норадреналин 4 мг, 4 мл</t>
  </si>
  <si>
    <t>Диклофенак натрия 75 мг/3 мл, 3мл</t>
  </si>
  <si>
    <t>амп</t>
  </si>
  <si>
    <t>Сыворотка противоботулиническая типа "А" лошадиная очищенная концентрированная 5 ампул</t>
  </si>
  <si>
    <t>Прозрачная или слегка опалесцирующая жидкость с желтоватым оттенком, без осадка.
Раствор для инъекций 10000 МЕ/доза. Сыворотка противоботулиническая типа А – по 10000 МЕ в ампуле. Сыворотка лошадиная очищенная разведенная 1:100 – по 1 мл в ампуле.  Комплект состоит из 1 ампулы сыворотки противоботулинической и 1 ампулы сыворотки лошадиной очищенной разведенной 1:100.  Маркировка на ампулу (этикетку ампулы) сыворотки лошадиной очищенной разведенной 1:100 наносится красной краской, на ампулу (этикетку ампулы) сыворотки противоботулинической типа А - синей или черной краской. Состав В 1 мл сыворотки содержится: Действующее вещество: Антитоксин ботулинический типа A - не менее 2500 МЕ (международных единиц).</t>
  </si>
  <si>
    <t>И.о.заместитель директора по ЛЧ</t>
  </si>
  <si>
    <t>К.Долдабаева</t>
  </si>
  <si>
    <t>Трехходовой краник</t>
  </si>
  <si>
    <t xml:space="preserve">для контролирования и изменения направления инфузионного потока. </t>
  </si>
  <si>
    <t xml:space="preserve">Мочеприемник </t>
  </si>
  <si>
    <t>Игла спинальная</t>
  </si>
  <si>
    <t>Длина иглы не менее 88 мм
Наружный диаметр не менее 0,80±0,1 мм</t>
  </si>
  <si>
    <t>Мочеприемник не менее 2000 мл</t>
  </si>
  <si>
    <t>Уксус</t>
  </si>
  <si>
    <t>столовый уксус 3-15 %</t>
  </si>
  <si>
    <t xml:space="preserve">Небулайзер Омрон </t>
  </si>
  <si>
    <t>распыление лекарства не менее 0,3 мл/мин</t>
  </si>
  <si>
    <t>Викрол шовный материал</t>
  </si>
  <si>
    <r>
      <rPr>
        <b/>
        <sz val="10"/>
        <color rgb="FF000000"/>
        <rFont val="Times New Roman"/>
        <family val="1"/>
        <charset val="204"/>
      </rPr>
      <t>Ацикловир</t>
    </r>
    <r>
      <rPr>
        <sz val="10"/>
        <color rgb="FF000000"/>
        <rFont val="Times New Roman"/>
        <family val="1"/>
        <charset val="204"/>
      </rPr>
      <t xml:space="preserve"> 200 мг</t>
    </r>
  </si>
  <si>
    <t>ИМН</t>
  </si>
  <si>
    <t>Адгезивная повязка для фиксаций  10*9 см</t>
  </si>
  <si>
    <t xml:space="preserve">Прозрачная повязка из полиуретановой пленки для фиксации иглы при внутривенном введении. Плёнка «дышащая» с высоким коэффициентом воздухопроницаемости. </t>
  </si>
  <si>
    <t>Аптечка универсальная</t>
  </si>
  <si>
    <t>Органайзер медицинский, сумка с трехслойными стенками, отдельными карманами для идеального размещения препаратов, перевязочных материалов, медицинских приспособлений</t>
  </si>
  <si>
    <t>Воздуховодная трубка для OMRON</t>
  </si>
  <si>
    <t>для Небулайзер - 28Е</t>
  </si>
  <si>
    <t>Грелка резиновая, 1 л</t>
  </si>
  <si>
    <t>из материала стойкой  к многократной дезинфекции, с пробкой, в комплекте трубка и наконечник</t>
  </si>
  <si>
    <t xml:space="preserve">Груша </t>
  </si>
  <si>
    <t>(для отсасывания слизи)</t>
  </si>
  <si>
    <t>Жгут</t>
  </si>
  <si>
    <t>Жгут кровоостанавливающий, нестерильный, на застежке, материал латекс</t>
  </si>
  <si>
    <t>Загубник для эндоскопии полимерный (нестерильный)</t>
  </si>
  <si>
    <t>Нестерильно, однократного применения. Предназначен для введения гибких эндоскопов, трубок при проведении эндоскопии верхних отделов желудочно-кишечного тракта и дыхательных путей</t>
  </si>
  <si>
    <t>Закрытая аспирационная система</t>
  </si>
  <si>
    <t>Зонд дуоденальный с оливой размер №12, 14</t>
  </si>
  <si>
    <t>Зонды дуоденальные не перегибаемые, изготовлены из эластичного ПВХ. Конец трубки полностью закрыт, на конце имеется олива. На боковой поверхности трубки имеются четыре противолежащие отверстия. На дрен нанесена шкала длины в виде отдельных отметок</t>
  </si>
  <si>
    <t>предназначена для однократного применения, она упакована в стерильную индивидуальную упаковку</t>
  </si>
  <si>
    <t>Игла спинальная 21G  (зеленая)</t>
  </si>
  <si>
    <t>Канюля назальная для взрослых с изогнутыми зубцами и трубка 1,8м</t>
  </si>
  <si>
    <t>Контейнер КПБ-01</t>
  </si>
  <si>
    <t>Ударопрочный контейнер устойчив к воздействию химических дезинфицирующих средств</t>
  </si>
  <si>
    <t>Маска для ингаляторов</t>
  </si>
  <si>
    <t>обеспечивает полное прилегание маски к лицу, возможность одновременной ингаляции через рот и нос</t>
  </si>
  <si>
    <t>Маска лицевая для неинвазивной ИВЛ, многоразовая, размер L</t>
  </si>
  <si>
    <t>Маска лицевая для неинвазивной ИВЛ, многоразовая, размер M</t>
  </si>
  <si>
    <t>Респираторы KN95</t>
  </si>
  <si>
    <t>Штанглас, 200,0 мл, с широким горлом</t>
  </si>
  <si>
    <t>из прочного, экологически безопасного материала, устойчив к температурным и химическим воздействиям, световому воздеиствию</t>
  </si>
  <si>
    <t>Штанглас, 3,0 л</t>
  </si>
  <si>
    <t>штук</t>
  </si>
  <si>
    <t xml:space="preserve">Маска с удлинителем для ингаляторов  </t>
  </si>
  <si>
    <t>Итого по ИМН</t>
  </si>
  <si>
    <t>Фотометрическая лампа R 920/940</t>
  </si>
  <si>
    <t>Адаптер для тестовой пробирки (черный) 30 шт</t>
  </si>
  <si>
    <t>Адаптер для тестовой пробирки (белый) 30 шт</t>
  </si>
  <si>
    <t xml:space="preserve">Сектор пластиковых кюветы 256 шт </t>
  </si>
  <si>
    <t>TruCal U</t>
  </si>
  <si>
    <t>TruLab N</t>
  </si>
  <si>
    <t>TruLab P</t>
  </si>
  <si>
    <t xml:space="preserve">TruCal CRP  </t>
  </si>
  <si>
    <r>
      <t>Аланинаминотрансферазы (АЛТ)</t>
    </r>
    <r>
      <rPr>
        <sz val="11"/>
        <color rgb="FF000000"/>
        <rFont val="Times New Roman"/>
        <family val="1"/>
        <charset val="204"/>
      </rPr>
      <t xml:space="preserve"> 800 тестов</t>
    </r>
  </si>
  <si>
    <r>
      <t>Альбумин</t>
    </r>
    <r>
      <rPr>
        <sz val="11"/>
        <color rgb="FF000000"/>
        <rFont val="Times New Roman"/>
        <family val="1"/>
        <charset val="204"/>
      </rPr>
      <t xml:space="preserve"> 800 тестов </t>
    </r>
  </si>
  <si>
    <r>
      <t>Альфа-Амилаза</t>
    </r>
    <r>
      <rPr>
        <sz val="11"/>
        <color rgb="FF000000"/>
        <rFont val="Times New Roman"/>
        <family val="1"/>
        <charset val="204"/>
      </rPr>
      <t xml:space="preserve"> 480 тестов</t>
    </r>
  </si>
  <si>
    <r>
      <t xml:space="preserve">Аспартатаминотрансферазы (АСТ) </t>
    </r>
    <r>
      <rPr>
        <sz val="11"/>
        <color rgb="FF000000"/>
        <rFont val="Times New Roman"/>
        <family val="1"/>
        <charset val="204"/>
      </rPr>
      <t xml:space="preserve">800тестов </t>
    </r>
  </si>
  <si>
    <r>
      <t xml:space="preserve">С-реактивный белок </t>
    </r>
    <r>
      <rPr>
        <sz val="11"/>
        <color rgb="FF000000"/>
        <rFont val="Times New Roman"/>
        <family val="1"/>
        <charset val="204"/>
      </rPr>
      <t>800 тестов</t>
    </r>
  </si>
  <si>
    <r>
      <t>Креатинин</t>
    </r>
    <r>
      <rPr>
        <sz val="11"/>
        <color rgb="FF000000"/>
        <rFont val="Times New Roman"/>
        <family val="1"/>
        <charset val="204"/>
      </rPr>
      <t xml:space="preserve"> 800 тестов</t>
    </r>
  </si>
  <si>
    <r>
      <t xml:space="preserve">Глюкоза </t>
    </r>
    <r>
      <rPr>
        <sz val="11"/>
        <color rgb="FF000000"/>
        <rFont val="Times New Roman"/>
        <family val="1"/>
        <charset val="204"/>
      </rPr>
      <t>800 тестов</t>
    </r>
  </si>
  <si>
    <r>
      <t>Железо</t>
    </r>
    <r>
      <rPr>
        <sz val="11"/>
        <color rgb="FF000000"/>
        <rFont val="Times New Roman"/>
        <family val="1"/>
        <charset val="204"/>
      </rPr>
      <t xml:space="preserve"> 480 тестов </t>
    </r>
  </si>
  <si>
    <r>
      <t>Общий белок</t>
    </r>
    <r>
      <rPr>
        <sz val="11"/>
        <color rgb="FF000000"/>
        <rFont val="Times New Roman"/>
        <family val="1"/>
        <charset val="204"/>
      </rPr>
      <t xml:space="preserve"> 800 тестов </t>
    </r>
  </si>
  <si>
    <r>
      <t>Мочевина</t>
    </r>
    <r>
      <rPr>
        <sz val="11"/>
        <color rgb="FF000000"/>
        <rFont val="Times New Roman"/>
        <family val="1"/>
        <charset val="204"/>
      </rPr>
      <t xml:space="preserve"> 800 тестов </t>
    </r>
  </si>
  <si>
    <r>
      <t>Щелочная фосфатаза</t>
    </r>
    <r>
      <rPr>
        <sz val="11"/>
        <color rgb="FF000000"/>
        <rFont val="Times New Roman"/>
        <family val="1"/>
        <charset val="204"/>
      </rPr>
      <t xml:space="preserve"> 800 тестов </t>
    </r>
  </si>
  <si>
    <r>
      <t>Гамма-Глутамилтрансфераза</t>
    </r>
    <r>
      <rPr>
        <sz val="11"/>
        <color rgb="FF000000"/>
        <rFont val="Times New Roman"/>
        <family val="1"/>
        <charset val="204"/>
      </rPr>
      <t xml:space="preserve"> 800 тестов</t>
    </r>
  </si>
  <si>
    <r>
      <t>Лактат</t>
    </r>
    <r>
      <rPr>
        <sz val="11"/>
        <color rgb="FF000000"/>
        <rFont val="Times New Roman"/>
        <family val="1"/>
        <charset val="204"/>
      </rPr>
      <t xml:space="preserve"> 480 тестов</t>
    </r>
  </si>
  <si>
    <r>
      <t xml:space="preserve">Билирубин прямой </t>
    </r>
    <r>
      <rPr>
        <sz val="11"/>
        <color rgb="FF000000"/>
        <rFont val="Times New Roman"/>
        <family val="1"/>
        <charset val="204"/>
      </rPr>
      <t>800 тестов</t>
    </r>
  </si>
  <si>
    <r>
      <t>Билирубин общии</t>
    </r>
    <r>
      <rPr>
        <sz val="11"/>
        <color rgb="FF000000"/>
        <rFont val="Times New Roman"/>
        <family val="1"/>
        <charset val="204"/>
      </rPr>
      <t xml:space="preserve"> 800 тестов </t>
    </r>
  </si>
  <si>
    <r>
      <t>Триглицериды</t>
    </r>
    <r>
      <rPr>
        <sz val="11"/>
        <color rgb="FF000000"/>
        <rFont val="Times New Roman"/>
        <family val="1"/>
        <charset val="204"/>
      </rPr>
      <t xml:space="preserve"> 800 тестов </t>
    </r>
  </si>
  <si>
    <r>
      <t xml:space="preserve">Натрий </t>
    </r>
    <r>
      <rPr>
        <sz val="11"/>
        <color rgb="FF000000"/>
        <rFont val="Times New Roman"/>
        <family val="1"/>
        <charset val="204"/>
      </rPr>
      <t xml:space="preserve">400 тестов </t>
    </r>
  </si>
  <si>
    <r>
      <t>Калии</t>
    </r>
    <r>
      <rPr>
        <sz val="11"/>
        <color rgb="FF000000"/>
        <rFont val="Times New Roman"/>
        <family val="1"/>
        <charset val="204"/>
      </rPr>
      <t xml:space="preserve"> 400 тестов </t>
    </r>
  </si>
  <si>
    <r>
      <t>Хлориды</t>
    </r>
    <r>
      <rPr>
        <sz val="11"/>
        <color rgb="FF000000"/>
        <rFont val="Times New Roman"/>
        <family val="1"/>
        <charset val="204"/>
      </rPr>
      <t xml:space="preserve"> 200 тестов </t>
    </r>
  </si>
  <si>
    <r>
      <t xml:space="preserve">Холестерин </t>
    </r>
    <r>
      <rPr>
        <sz val="11"/>
        <color rgb="FF000000"/>
        <rFont val="Times New Roman"/>
        <family val="1"/>
        <charset val="204"/>
      </rPr>
      <t xml:space="preserve">800 тестов </t>
    </r>
  </si>
  <si>
    <r>
      <t>Чистящее средство  Cleaner  respons 920,940</t>
    </r>
    <r>
      <rPr>
        <sz val="11"/>
        <color rgb="FF000000"/>
        <rFont val="Times New Roman"/>
        <family val="1"/>
        <charset val="204"/>
      </rPr>
      <t xml:space="preserve"> 6*200ml </t>
    </r>
  </si>
  <si>
    <r>
      <t>Чистящее средство  Cleaner А</t>
    </r>
    <r>
      <rPr>
        <sz val="11"/>
        <color rgb="FF000000"/>
        <rFont val="Times New Roman"/>
        <family val="1"/>
        <charset val="204"/>
      </rPr>
      <t>,4*60ml0</t>
    </r>
  </si>
  <si>
    <r>
      <t>Чистящее средство  Cleaner В</t>
    </r>
    <r>
      <rPr>
        <sz val="11"/>
        <color rgb="FF000000"/>
        <rFont val="Times New Roman"/>
        <family val="1"/>
        <charset val="204"/>
      </rPr>
      <t>,4*60ml0</t>
    </r>
  </si>
  <si>
    <r>
      <t>TruCal E</t>
    </r>
    <r>
      <rPr>
        <sz val="11"/>
        <color rgb="FF000000"/>
        <rFont val="Times New Roman"/>
        <family val="1"/>
        <charset val="204"/>
      </rPr>
      <t>, 4*3ml</t>
    </r>
  </si>
  <si>
    <r>
      <t>TruLab CRP  Level 1</t>
    </r>
    <r>
      <rPr>
        <sz val="11"/>
        <color rgb="FF000000"/>
        <rFont val="Times New Roman"/>
        <family val="1"/>
        <charset val="204"/>
      </rPr>
      <t>,3*2ml</t>
    </r>
  </si>
  <si>
    <t>Страна производитель</t>
  </si>
  <si>
    <t>Цена за ед., тенге</t>
  </si>
  <si>
    <t>Сроки поставки</t>
  </si>
  <si>
    <t>г.Астана, ул.А 1, здание 5, блок "В","Г" (отдел фармации)</t>
  </si>
  <si>
    <t>РК – МИ (МТ) - №017463</t>
  </si>
  <si>
    <t>РК – МТ - 5№022094</t>
  </si>
  <si>
    <t>РК – МИ (in vitro) - №017464</t>
  </si>
  <si>
    <r>
      <t>TruLab CRP  Level 2</t>
    </r>
    <r>
      <rPr>
        <sz val="11"/>
        <color theme="1"/>
        <rFont val="Times New Roman"/>
        <family val="1"/>
        <charset val="204"/>
      </rPr>
      <t>,3*2ml</t>
    </r>
  </si>
  <si>
    <t>5 869 300,00 (пять миллионов восемьсот шестьдесят девять тысяч триста) тенге 00 тиын</t>
  </si>
  <si>
    <t>Экспресс тест 4-поколения</t>
  </si>
  <si>
    <t>Экспресс тест 4-поколения для определения ВИЧ (30  тест касет)</t>
  </si>
  <si>
    <t>ЛС</t>
  </si>
  <si>
    <t>L Лизин эсцинат</t>
  </si>
  <si>
    <t>5мл 1мг</t>
  </si>
  <si>
    <t xml:space="preserve">Актемра – Actemra (Тоцилизумаб) </t>
  </si>
  <si>
    <t>80 мг/4 мл</t>
  </si>
  <si>
    <t xml:space="preserve">Артесунат </t>
  </si>
  <si>
    <t>таблетка 50мг</t>
  </si>
  <si>
    <t>таблетка</t>
  </si>
  <si>
    <t>Ацесоль 400мл</t>
  </si>
  <si>
    <t>раствор для инфузий   400мл</t>
  </si>
  <si>
    <t>Ацикловир</t>
  </si>
  <si>
    <t>порошок для приготовления раствора для инъекций 250 мг</t>
  </si>
  <si>
    <t>АЦЦ</t>
  </si>
  <si>
    <t>пакет</t>
  </si>
  <si>
    <t>Бисептол</t>
  </si>
  <si>
    <t>480мг 5мл</t>
  </si>
  <si>
    <t xml:space="preserve">Бисептол </t>
  </si>
  <si>
    <t xml:space="preserve">480мг </t>
  </si>
  <si>
    <t xml:space="preserve">Виферон </t>
  </si>
  <si>
    <t>3000000 МЕ</t>
  </si>
  <si>
    <t>свечи</t>
  </si>
  <si>
    <t>Виферон ( свечи)</t>
  </si>
  <si>
    <t>суппозитории ректальные</t>
  </si>
  <si>
    <t>Гепа-мерц</t>
  </si>
  <si>
    <t>раствор для внутривенной  инъекций  20 мл</t>
  </si>
  <si>
    <t>Гептрал</t>
  </si>
  <si>
    <t>порошок для приготовления раствора для инъекций внутреннего введение 500 мг</t>
  </si>
  <si>
    <t>Глюкантим (Меглумина антимонат 1,5 г - 5 мл)</t>
  </si>
  <si>
    <t>ампула, 1,5 - 5 мл</t>
  </si>
  <si>
    <t>Делагил</t>
  </si>
  <si>
    <t>Таблетка 250мг</t>
  </si>
  <si>
    <t>Дисоль 400 мл</t>
  </si>
  <si>
    <t xml:space="preserve">Добутамин (Добкард 250 мг /20 мл раствор в/венного введения </t>
  </si>
  <si>
    <t>раствор для инъекций 250 мг /20 мл</t>
  </si>
  <si>
    <t>Допегит</t>
  </si>
  <si>
    <t>250мг</t>
  </si>
  <si>
    <t>Зинфоро 600мг</t>
  </si>
  <si>
    <t>Калия перманганат</t>
  </si>
  <si>
    <t>порошок 5 г</t>
  </si>
  <si>
    <t xml:space="preserve">Кальция глюконат </t>
  </si>
  <si>
    <t>раствор для инъекций 100 мг/мл, 5 мл</t>
  </si>
  <si>
    <t>Клопридогрел</t>
  </si>
  <si>
    <t>75мг</t>
  </si>
  <si>
    <t>Ксефакам</t>
  </si>
  <si>
    <t>Ксилат р-р для инфузий 200мл</t>
  </si>
  <si>
    <t>раствор для инфузий  200 мл</t>
  </si>
  <si>
    <t>Латрен 0,5мг/мл</t>
  </si>
  <si>
    <t>раствор для инфузий   0,5мг/мл</t>
  </si>
  <si>
    <t>Линезолид 300мл (600мг)</t>
  </si>
  <si>
    <t>Линкомицин</t>
  </si>
  <si>
    <t>раствор для инъекций 30 % 1 мл</t>
  </si>
  <si>
    <t>Медовир</t>
  </si>
  <si>
    <t xml:space="preserve">Ацикловир 500мг </t>
  </si>
  <si>
    <t>Натрия оксибутират натрия</t>
  </si>
  <si>
    <t>раствор для внутривенного введения, 10мг</t>
  </si>
  <si>
    <t>Нафазолин</t>
  </si>
  <si>
    <t>капля 0,05% 10мл</t>
  </si>
  <si>
    <t>Норэпинефрин ( Карденор ) 4мг/мл -4,0</t>
  </si>
  <si>
    <t>раствор для инъекций 4мг/мл -4,0</t>
  </si>
  <si>
    <t>Нутрикомп Гепа</t>
  </si>
  <si>
    <t>Энтеральное питание Гепа 500мл</t>
  </si>
  <si>
    <t xml:space="preserve">смесь во флаконах </t>
  </si>
  <si>
    <t>Оксалиновая мазь</t>
  </si>
  <si>
    <t>мазь наружного применения 0,25%</t>
  </si>
  <si>
    <t>туба</t>
  </si>
  <si>
    <t>Педекс</t>
  </si>
  <si>
    <t>раствор для наружного применение 0,5% по 60мл</t>
  </si>
  <si>
    <t>Пентоксифиллин</t>
  </si>
  <si>
    <t>ампула 2% 5мл</t>
  </si>
  <si>
    <t>Пентостам</t>
  </si>
  <si>
    <t>флакон 100мг</t>
  </si>
  <si>
    <t>Пиперациллин и Тазобактам</t>
  </si>
  <si>
    <t>порошок для приготовления раствора для инъекций  4,5г</t>
  </si>
  <si>
    <t>Платифиллин гидротартрат</t>
  </si>
  <si>
    <t>раствор для инъекций 0,2%, 1,0 мл</t>
  </si>
  <si>
    <t>Празиквантел (бильтрицид)</t>
  </si>
  <si>
    <t>600мг</t>
  </si>
  <si>
    <t xml:space="preserve">Примахин </t>
  </si>
  <si>
    <t>таблетка 30мг</t>
  </si>
  <si>
    <t>Пульсоксан</t>
  </si>
  <si>
    <t>Ремдесевир 100мг</t>
  </si>
  <si>
    <t>100мг</t>
  </si>
  <si>
    <t>Реосорбилакт р-р для инфузий 400мл</t>
  </si>
  <si>
    <t>раствор для инфузий  400 мл</t>
  </si>
  <si>
    <t>Смекта</t>
  </si>
  <si>
    <t>порошок</t>
  </si>
  <si>
    <t>Стерофундин 500 мл</t>
  </si>
  <si>
    <t>раствор для инфузий   500мл</t>
  </si>
  <si>
    <t>Сыворотка противоботулиническая типа  А  лошадиная очищенная концентрированная жидкая</t>
  </si>
  <si>
    <t>раствоp для инъекций в ампулах (5 ампул)</t>
  </si>
  <si>
    <t>Сыворотка противоботулиническая типа  В  лошадиная очищенная концентрированная жидкая</t>
  </si>
  <si>
    <t>Сыворотка противоботулиническая типа  Е  лошадиная очищенная концентрированная жидкая</t>
  </si>
  <si>
    <t xml:space="preserve">Тигециклин 50мг </t>
  </si>
  <si>
    <t>Трисоль 400 мл</t>
  </si>
  <si>
    <t>Уголь активированный</t>
  </si>
  <si>
    <t>таблетки, 0,25 г</t>
  </si>
  <si>
    <t>Фаматодин (Квамател)</t>
  </si>
  <si>
    <t>порошок для в/в 20 мг</t>
  </si>
  <si>
    <t>Флуимуцил - антибиотик ИТ для ингаляций</t>
  </si>
  <si>
    <t xml:space="preserve">500мг </t>
  </si>
  <si>
    <t>Хлосоль 400мл</t>
  </si>
  <si>
    <t>Нифедипин</t>
  </si>
  <si>
    <t>Таблетки, покрытые оболочкой, 10 мг, 50 таблеток</t>
  </si>
  <si>
    <t>аптека</t>
  </si>
  <si>
    <t>Валидол</t>
  </si>
  <si>
    <t>0,06 гр подязычный</t>
  </si>
  <si>
    <t>Интрафен 400 мг</t>
  </si>
  <si>
    <t>Раствор для внутривенного введения,400 мг/4 мл, 4 мл, №10</t>
  </si>
  <si>
    <t>Танфлекс</t>
  </si>
  <si>
    <t>Танфлекс С горячий напиток 5г №10 порошок д/приготовления р-ра д/приема внутрь</t>
  </si>
  <si>
    <t>Итого по ЛС</t>
  </si>
  <si>
    <t>Буферный раствор</t>
  </si>
  <si>
    <t xml:space="preserve">Буферный раствор калибровочный </t>
  </si>
  <si>
    <t>DiaSys Diagnostic Systems GMbH</t>
  </si>
  <si>
    <t>Германия</t>
  </si>
  <si>
    <r>
      <t>Альбумин</t>
    </r>
    <r>
      <rPr>
        <sz val="11"/>
        <color rgb="FF000000"/>
        <rFont val="Times New Roman"/>
        <family val="1"/>
        <charset val="204"/>
      </rPr>
      <t xml:space="preserve"> 800 тестов</t>
    </r>
  </si>
  <si>
    <r>
      <t xml:space="preserve">Аспартатаминотрансферазы (АСТ) </t>
    </r>
    <r>
      <rPr>
        <sz val="11"/>
        <color rgb="FF000000"/>
        <rFont val="Times New Roman"/>
        <family val="1"/>
        <charset val="204"/>
      </rPr>
      <t>800тестов</t>
    </r>
  </si>
  <si>
    <r>
      <t>Железо</t>
    </r>
    <r>
      <rPr>
        <sz val="11"/>
        <color rgb="FF000000"/>
        <rFont val="Times New Roman"/>
        <family val="1"/>
        <charset val="204"/>
      </rPr>
      <t xml:space="preserve"> 480 тестов</t>
    </r>
  </si>
  <si>
    <r>
      <t>Общий белок</t>
    </r>
    <r>
      <rPr>
        <sz val="11"/>
        <color rgb="FF000000"/>
        <rFont val="Times New Roman"/>
        <family val="1"/>
        <charset val="204"/>
      </rPr>
      <t xml:space="preserve"> 800 тестов</t>
    </r>
  </si>
  <si>
    <r>
      <t>Мочевина</t>
    </r>
    <r>
      <rPr>
        <sz val="11"/>
        <color rgb="FF000000"/>
        <rFont val="Times New Roman"/>
        <family val="1"/>
        <charset val="204"/>
      </rPr>
      <t xml:space="preserve"> 800 тестов</t>
    </r>
  </si>
  <si>
    <r>
      <t>Щелочная фосфатаза</t>
    </r>
    <r>
      <rPr>
        <sz val="11"/>
        <color rgb="FF000000"/>
        <rFont val="Times New Roman"/>
        <family val="1"/>
        <charset val="204"/>
      </rPr>
      <t xml:space="preserve"> 800 тестов</t>
    </r>
  </si>
  <si>
    <r>
      <t>Билирубин общии</t>
    </r>
    <r>
      <rPr>
        <sz val="11"/>
        <color rgb="FF000000"/>
        <rFont val="Times New Roman"/>
        <family val="1"/>
        <charset val="204"/>
      </rPr>
      <t xml:space="preserve"> 800 тестов</t>
    </r>
  </si>
  <si>
    <r>
      <t>Триглицериды</t>
    </r>
    <r>
      <rPr>
        <sz val="11"/>
        <color rgb="FF000000"/>
        <rFont val="Times New Roman"/>
        <family val="1"/>
        <charset val="204"/>
      </rPr>
      <t xml:space="preserve"> 800 тестов</t>
    </r>
  </si>
  <si>
    <r>
      <t xml:space="preserve">Натрий </t>
    </r>
    <r>
      <rPr>
        <sz val="11"/>
        <color rgb="FF000000"/>
        <rFont val="Times New Roman"/>
        <family val="1"/>
        <charset val="204"/>
      </rPr>
      <t>400 тестов</t>
    </r>
  </si>
  <si>
    <r>
      <t>Калии</t>
    </r>
    <r>
      <rPr>
        <sz val="11"/>
        <color rgb="FF000000"/>
        <rFont val="Times New Roman"/>
        <family val="1"/>
        <charset val="204"/>
      </rPr>
      <t xml:space="preserve"> 400 тестов</t>
    </r>
  </si>
  <si>
    <r>
      <t>Хлориды</t>
    </r>
    <r>
      <rPr>
        <sz val="11"/>
        <color rgb="FF000000"/>
        <rFont val="Times New Roman"/>
        <family val="1"/>
        <charset val="204"/>
      </rPr>
      <t xml:space="preserve"> 200 тестов</t>
    </r>
  </si>
  <si>
    <r>
      <t xml:space="preserve">Холестерин </t>
    </r>
    <r>
      <rPr>
        <sz val="11"/>
        <color rgb="FF000000"/>
        <rFont val="Times New Roman"/>
        <family val="1"/>
        <charset val="204"/>
      </rPr>
      <t>800 тестов</t>
    </r>
  </si>
  <si>
    <r>
      <t>Чистящее средство  Cleaner  respons 920,940</t>
    </r>
    <r>
      <rPr>
        <sz val="11"/>
        <color rgb="FF000000"/>
        <rFont val="Times New Roman"/>
        <family val="1"/>
        <charset val="204"/>
      </rPr>
      <t xml:space="preserve"> 6*200ml</t>
    </r>
  </si>
  <si>
    <t>Сектор пластиковых кюветы 256 шт</t>
  </si>
  <si>
    <t>TruCal CRP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</si>
</sst>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0\ _₽_-;\-* #,##0.00\ _₽_-;_-* &quot;-&quot;??\ _₽_-;_-@_-"/>
    <numFmt numFmtId="166" formatCode="&quot; &quot;* #\ ##0.00&quot;   &quot;;&quot;-&quot;* #\ ##0.00&quot;   &quot;;&quot; &quot;* &quot;-&quot;??&quot;   &quot;"/>
    <numFmt numFmtId="167" formatCode="_-* #\ ##0.00\ _₽_-;\-* #\ ##0.00\ _₽_-;_-* &quot;-&quot;??\ _₽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color rgb="FF01011B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165" fontId="7" fillId="0" borderId="0" applyFont="0" applyFill="0" applyBorder="0" applyAlignment="0" applyProtection="0"/>
    <xf numFmtId="0" fontId="2" fillId="0" borderId="0"/>
    <xf numFmtId="0" fontId="8" fillId="0" borderId="0"/>
    <xf numFmtId="0" fontId="9" fillId="0" borderId="0"/>
    <xf numFmtId="164" fontId="2" fillId="0" borderId="0" applyFont="0" applyFill="0" applyBorder="0" applyAlignment="0" applyProtection="0"/>
    <xf numFmtId="0" fontId="28" fillId="0" borderId="0"/>
    <xf numFmtId="0" fontId="29" fillId="0" borderId="0"/>
    <xf numFmtId="0" fontId="1" fillId="0" borderId="0"/>
    <xf numFmtId="0" fontId="33" fillId="0" borderId="0"/>
  </cellStyleXfs>
  <cellXfs count="228">
    <xf numFmtId="0" fontId="0" fillId="0" borderId="0" xfId="0"/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right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1" fontId="12" fillId="2" borderId="1" xfId="0" applyNumberFormat="1" applyFont="1" applyFill="1" applyBorder="1" applyAlignment="1">
      <alignment horizontal="center" vertical="center" wrapText="1"/>
    </xf>
    <xf numFmtId="165" fontId="13" fillId="2" borderId="1" xfId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65" fontId="14" fillId="0" borderId="3" xfId="1" applyFont="1" applyFill="1" applyBorder="1" applyAlignment="1">
      <alignment horizontal="center" vertical="center" wrapText="1"/>
    </xf>
    <xf numFmtId="165" fontId="14" fillId="0" borderId="1" xfId="1" applyFont="1" applyFill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65" fontId="14" fillId="0" borderId="5" xfId="1" applyFont="1" applyFill="1" applyBorder="1" applyAlignment="1">
      <alignment horizontal="center" vertical="center" wrapText="1"/>
    </xf>
    <xf numFmtId="49" fontId="10" fillId="0" borderId="5" xfId="0" applyNumberFormat="1" applyFont="1" applyBorder="1" applyAlignment="1">
      <alignment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6" fontId="11" fillId="0" borderId="5" xfId="0" applyNumberFormat="1" applyFont="1" applyBorder="1" applyAlignment="1">
      <alignment horizontal="center" vertical="center" wrapText="1"/>
    </xf>
    <xf numFmtId="167" fontId="11" fillId="0" borderId="5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wrapText="1"/>
    </xf>
    <xf numFmtId="49" fontId="11" fillId="0" borderId="5" xfId="0" applyNumberFormat="1" applyFont="1" applyBorder="1" applyAlignment="1">
      <alignment vertical="top" wrapText="1"/>
    </xf>
    <xf numFmtId="0" fontId="14" fillId="0" borderId="5" xfId="0" applyFont="1" applyBorder="1" applyAlignment="1">
      <alignment horizontal="center" vertical="center"/>
    </xf>
    <xf numFmtId="0" fontId="0" fillId="2" borderId="0" xfId="0" applyFill="1"/>
    <xf numFmtId="0" fontId="0" fillId="2" borderId="5" xfId="0" applyFill="1" applyBorder="1"/>
    <xf numFmtId="0" fontId="4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14" fillId="0" borderId="5" xfId="0" applyFont="1" applyBorder="1" applyAlignment="1">
      <alignment wrapText="1"/>
    </xf>
    <xf numFmtId="0" fontId="18" fillId="0" borderId="0" xfId="0" applyFont="1"/>
    <xf numFmtId="0" fontId="14" fillId="0" borderId="5" xfId="0" applyFont="1" applyBorder="1" applyAlignment="1">
      <alignment vertical="top"/>
    </xf>
    <xf numFmtId="0" fontId="14" fillId="0" borderId="5" xfId="0" applyFont="1" applyBorder="1" applyAlignment="1">
      <alignment vertical="top" wrapText="1"/>
    </xf>
    <xf numFmtId="0" fontId="14" fillId="0" borderId="5" xfId="0" applyFont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4" fontId="14" fillId="0" borderId="5" xfId="0" applyNumberFormat="1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6" fillId="0" borderId="0" xfId="0" applyFont="1" applyAlignment="1">
      <alignment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/>
    <xf numFmtId="0" fontId="20" fillId="0" borderId="0" xfId="0" applyFont="1" applyAlignment="1">
      <alignment vertical="center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vertical="top" wrapText="1"/>
    </xf>
    <xf numFmtId="0" fontId="0" fillId="0" borderId="5" xfId="0" applyBorder="1"/>
    <xf numFmtId="165" fontId="6" fillId="0" borderId="5" xfId="0" applyNumberFormat="1" applyFont="1" applyBorder="1"/>
    <xf numFmtId="0" fontId="19" fillId="0" borderId="0" xfId="0" applyFont="1" applyAlignment="1">
      <alignment horizontal="center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165" fontId="14" fillId="0" borderId="9" xfId="1" applyFont="1" applyFill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 wrapText="1"/>
    </xf>
    <xf numFmtId="0" fontId="22" fillId="0" borderId="0" xfId="0" applyFont="1"/>
    <xf numFmtId="0" fontId="16" fillId="0" borderId="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49" fontId="11" fillId="0" borderId="5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0" fillId="0" borderId="3" xfId="0" applyBorder="1"/>
    <xf numFmtId="0" fontId="14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top"/>
    </xf>
    <xf numFmtId="0" fontId="30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4" fontId="6" fillId="0" borderId="0" xfId="0" applyNumberFormat="1" applyFont="1" applyAlignment="1">
      <alignment wrapText="1"/>
    </xf>
    <xf numFmtId="4" fontId="0" fillId="0" borderId="0" xfId="0" applyNumberFormat="1"/>
    <xf numFmtId="4" fontId="13" fillId="2" borderId="1" xfId="1" applyNumberFormat="1" applyFont="1" applyFill="1" applyBorder="1" applyAlignment="1">
      <alignment horizontal="center" vertical="center" wrapText="1"/>
    </xf>
    <xf numFmtId="4" fontId="24" fillId="3" borderId="1" xfId="0" applyNumberFormat="1" applyFont="1" applyFill="1" applyBorder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4" fontId="0" fillId="0" borderId="3" xfId="0" applyNumberFormat="1" applyBorder="1"/>
    <xf numFmtId="4" fontId="0" fillId="0" borderId="0" xfId="0" applyNumberFormat="1" applyAlignment="1">
      <alignment horizontal="center"/>
    </xf>
    <xf numFmtId="4" fontId="19" fillId="0" borderId="3" xfId="0" applyNumberFormat="1" applyFont="1" applyBorder="1" applyAlignment="1">
      <alignment horizontal="center"/>
    </xf>
    <xf numFmtId="0" fontId="16" fillId="2" borderId="15" xfId="0" applyFont="1" applyFill="1" applyBorder="1" applyAlignment="1">
      <alignment horizontal="center" vertical="center" wrapText="1"/>
    </xf>
    <xf numFmtId="0" fontId="31" fillId="0" borderId="17" xfId="0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15" fillId="4" borderId="18" xfId="0" applyFont="1" applyFill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wrapText="1"/>
    </xf>
    <xf numFmtId="0" fontId="23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4" fontId="15" fillId="4" borderId="19" xfId="0" applyNumberFormat="1" applyFont="1" applyFill="1" applyBorder="1" applyAlignment="1">
      <alignment horizontal="center" vertical="center" wrapText="1"/>
    </xf>
    <xf numFmtId="4" fontId="14" fillId="0" borderId="19" xfId="0" applyNumberFormat="1" applyFont="1" applyBorder="1" applyAlignment="1">
      <alignment horizontal="center" vertical="center" wrapText="1"/>
    </xf>
    <xf numFmtId="0" fontId="23" fillId="0" borderId="19" xfId="0" applyFont="1" applyBorder="1" applyAlignment="1">
      <alignment vertical="center" wrapText="1"/>
    </xf>
    <xf numFmtId="4" fontId="20" fillId="0" borderId="16" xfId="0" applyNumberFormat="1" applyFont="1" applyBorder="1" applyAlignment="1">
      <alignment vertical="center" wrapText="1"/>
    </xf>
    <xf numFmtId="4" fontId="20" fillId="0" borderId="18" xfId="0" applyNumberFormat="1" applyFont="1" applyBorder="1" applyAlignment="1">
      <alignment vertical="center" wrapText="1"/>
    </xf>
    <xf numFmtId="4" fontId="14" fillId="0" borderId="18" xfId="0" applyNumberFormat="1" applyFont="1" applyBorder="1" applyAlignment="1">
      <alignment horizontal="center" vertical="center" wrapText="1"/>
    </xf>
    <xf numFmtId="4" fontId="15" fillId="0" borderId="16" xfId="0" applyNumberFormat="1" applyFont="1" applyBorder="1" applyAlignment="1">
      <alignment horizontal="center" vertical="center" wrapText="1"/>
    </xf>
    <xf numFmtId="4" fontId="15" fillId="0" borderId="18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24" fillId="3" borderId="1" xfId="9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vertical="center" wrapText="1"/>
    </xf>
    <xf numFmtId="4" fontId="24" fillId="3" borderId="1" xfId="0" applyNumberFormat="1" applyFont="1" applyFill="1" applyBorder="1" applyAlignment="1">
      <alignment horizontal="center"/>
    </xf>
    <xf numFmtId="0" fontId="24" fillId="0" borderId="1" xfId="0" applyFont="1" applyBorder="1" applyAlignment="1">
      <alignment horizontal="left" vertical="center" wrapText="1"/>
    </xf>
    <xf numFmtId="0" fontId="0" fillId="5" borderId="0" xfId="0" applyFill="1"/>
    <xf numFmtId="0" fontId="15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" fontId="11" fillId="3" borderId="1" xfId="0" applyNumberFormat="1" applyFont="1" applyFill="1" applyBorder="1" applyAlignment="1">
      <alignment horizontal="center"/>
    </xf>
    <xf numFmtId="0" fontId="24" fillId="3" borderId="1" xfId="8" applyFont="1" applyFill="1" applyBorder="1" applyAlignment="1">
      <alignment horizontal="left" vertical="center" wrapText="1"/>
    </xf>
    <xf numFmtId="0" fontId="24" fillId="3" borderId="1" xfId="3" applyFont="1" applyFill="1" applyBorder="1" applyAlignment="1">
      <alignment horizontal="center" vertical="center" wrapText="1"/>
    </xf>
    <xf numFmtId="0" fontId="24" fillId="3" borderId="1" xfId="0" applyFont="1" applyFill="1" applyBorder="1"/>
    <xf numFmtId="4" fontId="24" fillId="0" borderId="1" xfId="0" applyNumberFormat="1" applyFont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4" fontId="11" fillId="0" borderId="1" xfId="0" applyNumberFormat="1" applyFont="1" applyBorder="1" applyAlignment="1">
      <alignment horizontal="center"/>
    </xf>
    <xf numFmtId="0" fontId="24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 wrapText="1"/>
    </xf>
    <xf numFmtId="165" fontId="4" fillId="0" borderId="1" xfId="1" applyFont="1" applyFill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left" vertical="top" wrapText="1"/>
    </xf>
    <xf numFmtId="0" fontId="26" fillId="0" borderId="1" xfId="0" applyFont="1" applyBorder="1" applyAlignment="1">
      <alignment horizontal="center" vertical="center" wrapText="1"/>
    </xf>
    <xf numFmtId="49" fontId="11" fillId="0" borderId="23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/>
    </xf>
    <xf numFmtId="49" fontId="26" fillId="0" borderId="1" xfId="0" applyNumberFormat="1" applyFont="1" applyBorder="1" applyAlignment="1">
      <alignment vertical="top" wrapText="1"/>
    </xf>
    <xf numFmtId="49" fontId="26" fillId="0" borderId="10" xfId="0" applyNumberFormat="1" applyFont="1" applyBorder="1" applyAlignment="1">
      <alignment vertical="top" wrapText="1"/>
    </xf>
    <xf numFmtId="49" fontId="11" fillId="0" borderId="10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/>
    </xf>
    <xf numFmtId="165" fontId="14" fillId="0" borderId="10" xfId="0" applyNumberFormat="1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0" fontId="14" fillId="0" borderId="10" xfId="0" applyFont="1" applyBorder="1" applyAlignment="1">
      <alignment horizontal="center" vertical="top" wrapText="1"/>
    </xf>
    <xf numFmtId="49" fontId="26" fillId="0" borderId="1" xfId="0" applyNumberFormat="1" applyFont="1" applyBorder="1" applyAlignment="1">
      <alignment horizontal="center" vertical="top" wrapText="1"/>
    </xf>
    <xf numFmtId="0" fontId="19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 wrapText="1"/>
    </xf>
    <xf numFmtId="0" fontId="0" fillId="0" borderId="0" xfId="0" applyAlignment="1">
      <alignment horizontal="center"/>
    </xf>
    <xf numFmtId="0" fontId="13" fillId="2" borderId="1" xfId="3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6" fillId="0" borderId="6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49" fontId="10" fillId="0" borderId="5" xfId="0" applyNumberFormat="1" applyFont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/>
    </xf>
    <xf numFmtId="49" fontId="10" fillId="0" borderId="5" xfId="0" applyNumberFormat="1" applyFont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right"/>
    </xf>
    <xf numFmtId="0" fontId="6" fillId="0" borderId="13" xfId="0" applyFont="1" applyBorder="1" applyAlignment="1">
      <alignment horizontal="right"/>
    </xf>
    <xf numFmtId="0" fontId="6" fillId="0" borderId="14" xfId="0" applyFont="1" applyBorder="1" applyAlignment="1">
      <alignment horizontal="right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32" fillId="0" borderId="21" xfId="0" applyFont="1" applyBorder="1" applyAlignment="1">
      <alignment vertical="center" wrapText="1"/>
    </xf>
    <xf numFmtId="0" fontId="32" fillId="0" borderId="22" xfId="0" applyFont="1" applyBorder="1" applyAlignment="1">
      <alignment vertical="center" wrapText="1"/>
    </xf>
    <xf numFmtId="0" fontId="32" fillId="0" borderId="16" xfId="0" applyFont="1" applyBorder="1" applyAlignment="1">
      <alignment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 wrapText="1"/>
    </xf>
    <xf numFmtId="0" fontId="31" fillId="0" borderId="17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4" fontId="15" fillId="4" borderId="19" xfId="0" applyNumberFormat="1" applyFont="1" applyFill="1" applyBorder="1" applyAlignment="1">
      <alignment horizontal="center" vertical="center" wrapText="1"/>
    </xf>
    <xf numFmtId="4" fontId="15" fillId="4" borderId="24" xfId="0" applyNumberFormat="1" applyFont="1" applyFill="1" applyBorder="1" applyAlignment="1">
      <alignment horizontal="center" vertical="center" wrapText="1"/>
    </xf>
    <xf numFmtId="4" fontId="15" fillId="4" borderId="17" xfId="0" applyNumberFormat="1" applyFont="1" applyFill="1" applyBorder="1" applyAlignment="1">
      <alignment horizontal="center" vertical="center" wrapText="1"/>
    </xf>
    <xf numFmtId="4" fontId="14" fillId="0" borderId="19" xfId="0" applyNumberFormat="1" applyFont="1" applyBorder="1" applyAlignment="1">
      <alignment horizontal="center" vertical="center" wrapText="1"/>
    </xf>
    <xf numFmtId="4" fontId="14" fillId="0" borderId="24" xfId="0" applyNumberFormat="1" applyFont="1" applyBorder="1" applyAlignment="1">
      <alignment horizontal="center" vertical="center" wrapText="1"/>
    </xf>
    <xf numFmtId="4" fontId="14" fillId="0" borderId="17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</cellXfs>
  <cellStyles count="10">
    <cellStyle name="Normal_ABL505SB" xfId="4"/>
    <cellStyle name="Обычный" xfId="0" builtinId="0"/>
    <cellStyle name="Обычный 2" xfId="3"/>
    <cellStyle name="Обычный 2 2" xfId="6"/>
    <cellStyle name="Обычный 3" xfId="2"/>
    <cellStyle name="Обычный 4" xfId="8"/>
    <cellStyle name="Обычный 5" xfId="7"/>
    <cellStyle name="Обычный_Лист1" xfId="9"/>
    <cellStyle name="Финансовый" xfId="1" builtinId="3"/>
    <cellStyle name="Финансов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topLeftCell="B1" zoomScaleNormal="100" zoomScaleSheetLayoutView="100" workbookViewId="0">
      <selection activeCell="C9" sqref="C9"/>
    </sheetView>
  </sheetViews>
  <sheetFormatPr defaultRowHeight="14.25" customHeight="1" x14ac:dyDescent="0.25"/>
  <cols>
    <col min="2" max="2" width="18.7109375" customWidth="1"/>
    <col min="3" max="3" width="130.28515625" customWidth="1"/>
    <col min="6" max="6" width="14.5703125" customWidth="1"/>
  </cols>
  <sheetData>
    <row r="1" spans="1:9" ht="14.25" customHeight="1" x14ac:dyDescent="0.25">
      <c r="C1" s="174" t="s">
        <v>160</v>
      </c>
      <c r="D1" s="174"/>
      <c r="E1" s="174"/>
      <c r="F1" s="174"/>
    </row>
    <row r="2" spans="1:9" ht="9.75" customHeight="1" x14ac:dyDescent="0.25">
      <c r="C2" s="174"/>
      <c r="D2" s="174"/>
      <c r="E2" s="174"/>
      <c r="F2" s="174"/>
    </row>
    <row r="3" spans="1:9" ht="15" customHeight="1" x14ac:dyDescent="0.25">
      <c r="C3" s="174"/>
      <c r="D3" s="174"/>
      <c r="E3" s="174"/>
      <c r="F3" s="174"/>
      <c r="G3" s="51"/>
      <c r="H3" s="51"/>
      <c r="I3" s="51"/>
    </row>
    <row r="4" spans="1:9" ht="15" customHeight="1" x14ac:dyDescent="0.25">
      <c r="C4" s="174"/>
      <c r="D4" s="174"/>
      <c r="E4" s="174"/>
      <c r="F4" s="174"/>
      <c r="G4" s="51"/>
      <c r="H4" s="51"/>
      <c r="I4" s="51"/>
    </row>
    <row r="5" spans="1:9" ht="15" customHeight="1" x14ac:dyDescent="0.25">
      <c r="C5" s="174" t="s">
        <v>153</v>
      </c>
      <c r="D5" s="174"/>
      <c r="E5" s="174"/>
      <c r="F5" s="174"/>
      <c r="G5" s="51"/>
      <c r="H5" s="51"/>
      <c r="I5" s="51"/>
    </row>
    <row r="6" spans="1:9" ht="19.5" customHeight="1" x14ac:dyDescent="0.25">
      <c r="C6" s="12"/>
      <c r="E6" s="51"/>
      <c r="F6" s="51"/>
    </row>
    <row r="7" spans="1:9" ht="14.25" customHeight="1" x14ac:dyDescent="0.25">
      <c r="C7" s="8" t="s">
        <v>8</v>
      </c>
    </row>
    <row r="8" spans="1:9" ht="14.25" customHeight="1" x14ac:dyDescent="0.25">
      <c r="A8" s="2" t="s">
        <v>0</v>
      </c>
      <c r="B8" s="2" t="s">
        <v>1</v>
      </c>
      <c r="C8" s="2"/>
      <c r="D8" s="5" t="s">
        <v>2</v>
      </c>
      <c r="E8" s="5" t="s">
        <v>3</v>
      </c>
      <c r="F8" s="5" t="s">
        <v>4</v>
      </c>
    </row>
    <row r="9" spans="1:9" ht="90" customHeight="1" x14ac:dyDescent="0.25">
      <c r="A9" s="4">
        <v>1</v>
      </c>
      <c r="B9" s="4" t="s">
        <v>5</v>
      </c>
      <c r="C9" s="4" t="s">
        <v>18</v>
      </c>
      <c r="D9" s="10">
        <v>160</v>
      </c>
      <c r="E9" s="10">
        <v>500</v>
      </c>
      <c r="F9" s="55">
        <f>D9*E9</f>
        <v>80000</v>
      </c>
    </row>
    <row r="10" spans="1:9" ht="77.25" customHeight="1" x14ac:dyDescent="0.25">
      <c r="A10" s="4">
        <v>3</v>
      </c>
      <c r="B10" s="4" t="s">
        <v>6</v>
      </c>
      <c r="C10" s="3" t="s">
        <v>19</v>
      </c>
      <c r="D10" s="10">
        <v>160</v>
      </c>
      <c r="E10" s="10">
        <v>400</v>
      </c>
      <c r="F10" s="55">
        <f t="shared" ref="F10" si="0">D10*E10</f>
        <v>64000</v>
      </c>
    </row>
    <row r="11" spans="1:9" ht="14.25" customHeight="1" x14ac:dyDescent="0.25">
      <c r="A11" s="1"/>
      <c r="B11" s="1"/>
      <c r="C11" s="7" t="s">
        <v>7</v>
      </c>
      <c r="D11" s="4"/>
      <c r="E11" s="4"/>
      <c r="F11" s="6">
        <f>SUM(F9:F10)</f>
        <v>144000</v>
      </c>
    </row>
    <row r="13" spans="1:9" ht="14.25" customHeight="1" x14ac:dyDescent="0.25">
      <c r="C13" s="52" t="s">
        <v>135</v>
      </c>
      <c r="D13" s="53" t="s">
        <v>136</v>
      </c>
    </row>
    <row r="15" spans="1:9" ht="14.25" customHeight="1" x14ac:dyDescent="0.25">
      <c r="C15" s="52" t="s">
        <v>137</v>
      </c>
      <c r="D15" s="173" t="s">
        <v>158</v>
      </c>
      <c r="E15" s="173"/>
      <c r="F15" s="173"/>
    </row>
    <row r="17" spans="3:5" ht="14.25" customHeight="1" x14ac:dyDescent="0.25">
      <c r="C17" s="52" t="s">
        <v>139</v>
      </c>
      <c r="D17" s="172" t="s">
        <v>157</v>
      </c>
      <c r="E17" s="172"/>
    </row>
    <row r="18" spans="3:5" ht="14.25" customHeight="1" x14ac:dyDescent="0.25">
      <c r="C18" s="54"/>
    </row>
  </sheetData>
  <mergeCells count="4">
    <mergeCell ref="D17:E17"/>
    <mergeCell ref="D15:F15"/>
    <mergeCell ref="C1:F4"/>
    <mergeCell ref="C5:F5"/>
  </mergeCells>
  <pageMargins left="0.7" right="0.7" top="0.75" bottom="0.75" header="0.3" footer="0.3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BreakPreview" topLeftCell="A27" zoomScale="80" zoomScaleNormal="70" zoomScaleSheetLayoutView="80" workbookViewId="0">
      <selection activeCell="C17" sqref="C17"/>
    </sheetView>
  </sheetViews>
  <sheetFormatPr defaultRowHeight="15" x14ac:dyDescent="0.25"/>
  <cols>
    <col min="2" max="2" width="41.28515625" style="67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1"/>
      <c r="E1" s="51"/>
      <c r="F1" s="174" t="s">
        <v>169</v>
      </c>
      <c r="G1" s="174"/>
      <c r="H1" s="174"/>
      <c r="I1" s="174"/>
    </row>
    <row r="2" spans="1:9" ht="15" customHeight="1" x14ac:dyDescent="0.25">
      <c r="C2" s="51"/>
      <c r="D2" s="51"/>
      <c r="E2" s="51"/>
      <c r="F2" s="174"/>
      <c r="G2" s="174"/>
      <c r="H2" s="174"/>
      <c r="I2" s="174"/>
    </row>
    <row r="3" spans="1:9" x14ac:dyDescent="0.25">
      <c r="C3" s="51"/>
      <c r="D3" s="51"/>
      <c r="E3" s="51"/>
      <c r="F3" s="174"/>
      <c r="G3" s="174"/>
      <c r="H3" s="174"/>
      <c r="I3" s="174"/>
    </row>
    <row r="4" spans="1:9" ht="19.5" customHeight="1" x14ac:dyDescent="0.25">
      <c r="C4" s="12"/>
      <c r="E4" s="51"/>
      <c r="F4" s="51"/>
      <c r="H4" s="174" t="s">
        <v>170</v>
      </c>
      <c r="I4" s="174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8.75" hidden="1" customHeight="1" x14ac:dyDescent="0.25">
      <c r="A7" s="187"/>
      <c r="B7" s="187"/>
      <c r="C7" s="187"/>
      <c r="D7" s="187"/>
      <c r="E7" s="187"/>
      <c r="F7" s="187"/>
      <c r="G7" s="187"/>
      <c r="H7" s="187"/>
      <c r="I7" s="187"/>
    </row>
    <row r="8" spans="1:9" ht="60" customHeight="1" x14ac:dyDescent="0.25">
      <c r="A8" s="17">
        <v>1</v>
      </c>
      <c r="B8" s="74" t="s">
        <v>221</v>
      </c>
      <c r="C8" s="17" t="s">
        <v>222</v>
      </c>
      <c r="D8" s="65" t="s">
        <v>181</v>
      </c>
      <c r="E8" s="66">
        <v>4</v>
      </c>
      <c r="F8" s="66">
        <v>29800</v>
      </c>
      <c r="G8" s="26">
        <f t="shared" ref="G8:G9" si="0">F8*E8</f>
        <v>119200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74" t="s">
        <v>201</v>
      </c>
      <c r="C9" s="17" t="s">
        <v>202</v>
      </c>
      <c r="D9" s="65" t="s">
        <v>181</v>
      </c>
      <c r="E9" s="66">
        <v>30</v>
      </c>
      <c r="F9" s="66">
        <v>1000</v>
      </c>
      <c r="G9" s="26">
        <f t="shared" si="0"/>
        <v>30000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74" t="s">
        <v>223</v>
      </c>
      <c r="C10" s="17" t="s">
        <v>205</v>
      </c>
      <c r="D10" s="65" t="s">
        <v>181</v>
      </c>
      <c r="E10" s="66">
        <v>50</v>
      </c>
      <c r="F10" s="66">
        <v>1780</v>
      </c>
      <c r="G10" s="26">
        <f>E10*F10</f>
        <v>89000</v>
      </c>
      <c r="H10" s="23" t="s">
        <v>36</v>
      </c>
      <c r="I10" s="23" t="s">
        <v>37</v>
      </c>
    </row>
    <row r="11" spans="1:9" ht="60" hidden="1" customHeight="1" x14ac:dyDescent="0.25">
      <c r="A11" s="17">
        <v>4</v>
      </c>
      <c r="B11" s="74" t="s">
        <v>206</v>
      </c>
      <c r="C11" s="17"/>
      <c r="D11" s="65" t="s">
        <v>181</v>
      </c>
      <c r="E11" s="66">
        <v>100</v>
      </c>
      <c r="F11" s="66"/>
      <c r="G11" s="26"/>
      <c r="H11" s="23" t="s">
        <v>36</v>
      </c>
      <c r="I11" s="23" t="s">
        <v>37</v>
      </c>
    </row>
    <row r="12" spans="1:9" ht="60" customHeight="1" x14ac:dyDescent="0.25">
      <c r="A12" s="17">
        <v>5</v>
      </c>
      <c r="B12" s="74" t="s">
        <v>207</v>
      </c>
      <c r="C12" s="17"/>
      <c r="D12" s="65" t="s">
        <v>208</v>
      </c>
      <c r="E12" s="66">
        <v>3300</v>
      </c>
      <c r="F12" s="66">
        <v>29.9</v>
      </c>
      <c r="G12" s="26">
        <f>E12*F12</f>
        <v>98670</v>
      </c>
      <c r="H12" s="23" t="s">
        <v>36</v>
      </c>
      <c r="I12" s="23" t="s">
        <v>37</v>
      </c>
    </row>
    <row r="13" spans="1:9" ht="182.25" customHeight="1" x14ac:dyDescent="0.25">
      <c r="A13" s="17">
        <v>6</v>
      </c>
      <c r="B13" s="74" t="s">
        <v>209</v>
      </c>
      <c r="C13" s="73" t="s">
        <v>210</v>
      </c>
      <c r="D13" s="65" t="s">
        <v>180</v>
      </c>
      <c r="E13" s="66">
        <v>2</v>
      </c>
      <c r="F13" s="66">
        <v>16200</v>
      </c>
      <c r="G13" s="26">
        <f t="shared" ref="G13" si="1">E13*F13</f>
        <v>32400</v>
      </c>
      <c r="H13" s="23" t="s">
        <v>36</v>
      </c>
      <c r="I13" s="23" t="s">
        <v>37</v>
      </c>
    </row>
    <row r="14" spans="1:9" ht="27" customHeight="1" x14ac:dyDescent="0.25">
      <c r="A14" s="17">
        <v>7</v>
      </c>
      <c r="B14" s="76" t="s">
        <v>93</v>
      </c>
      <c r="C14" s="45" t="s">
        <v>98</v>
      </c>
      <c r="D14" s="32" t="s">
        <v>88</v>
      </c>
      <c r="E14" s="33">
        <v>20</v>
      </c>
      <c r="F14" s="38">
        <v>2319.56</v>
      </c>
      <c r="G14" s="50">
        <f>E14*F14</f>
        <v>46391.199999999997</v>
      </c>
      <c r="H14" s="32" t="s">
        <v>36</v>
      </c>
      <c r="I14" s="32" t="s">
        <v>37</v>
      </c>
    </row>
    <row r="15" spans="1:9" ht="53.25" customHeight="1" x14ac:dyDescent="0.25">
      <c r="A15" s="17">
        <v>8</v>
      </c>
      <c r="B15" s="37" t="s">
        <v>92</v>
      </c>
      <c r="C15" s="46" t="s">
        <v>99</v>
      </c>
      <c r="D15" s="32" t="s">
        <v>88</v>
      </c>
      <c r="E15" s="33">
        <v>20</v>
      </c>
      <c r="F15" s="38">
        <v>672.9</v>
      </c>
      <c r="G15" s="50">
        <f t="shared" ref="G15:G16" si="2">E15*F15</f>
        <v>13458</v>
      </c>
      <c r="H15" s="32" t="s">
        <v>36</v>
      </c>
      <c r="I15" s="32" t="s">
        <v>37</v>
      </c>
    </row>
    <row r="16" spans="1:9" ht="51" customHeight="1" x14ac:dyDescent="0.25">
      <c r="A16" s="17">
        <v>9</v>
      </c>
      <c r="B16" s="37" t="s">
        <v>96</v>
      </c>
      <c r="C16" s="46" t="s">
        <v>100</v>
      </c>
      <c r="D16" s="32" t="s">
        <v>89</v>
      </c>
      <c r="E16" s="33">
        <v>100</v>
      </c>
      <c r="F16" s="38">
        <v>2746.12</v>
      </c>
      <c r="G16" s="50">
        <f t="shared" si="2"/>
        <v>274612</v>
      </c>
      <c r="H16" s="32" t="s">
        <v>36</v>
      </c>
      <c r="I16" s="32" t="s">
        <v>37</v>
      </c>
    </row>
    <row r="17" spans="1:9" ht="42" customHeight="1" x14ac:dyDescent="0.25">
      <c r="A17" s="17">
        <v>10</v>
      </c>
      <c r="B17" s="78" t="s">
        <v>224</v>
      </c>
      <c r="C17" s="17" t="s">
        <v>154</v>
      </c>
      <c r="D17" s="19" t="s">
        <v>88</v>
      </c>
      <c r="E17" s="20">
        <v>250</v>
      </c>
      <c r="F17" s="21">
        <v>3371.22</v>
      </c>
      <c r="G17" s="22">
        <f>F17*E17</f>
        <v>842805</v>
      </c>
      <c r="H17" s="23" t="s">
        <v>36</v>
      </c>
      <c r="I17" s="23" t="s">
        <v>37</v>
      </c>
    </row>
    <row r="18" spans="1:9" ht="18.75" customHeight="1" x14ac:dyDescent="0.25">
      <c r="A18" s="187" t="s">
        <v>185</v>
      </c>
      <c r="B18" s="187"/>
      <c r="C18" s="187"/>
      <c r="D18" s="187"/>
      <c r="E18" s="187"/>
      <c r="F18" s="187"/>
      <c r="G18" s="187"/>
      <c r="H18" s="187"/>
      <c r="I18" s="187"/>
    </row>
    <row r="19" spans="1:9" ht="60" customHeight="1" x14ac:dyDescent="0.25">
      <c r="A19" s="17">
        <v>11</v>
      </c>
      <c r="B19" s="79" t="s">
        <v>186</v>
      </c>
      <c r="C19" s="17"/>
      <c r="D19" s="80" t="s">
        <v>180</v>
      </c>
      <c r="E19" s="81">
        <v>1</v>
      </c>
      <c r="F19" s="81">
        <v>7500</v>
      </c>
      <c r="G19" s="26">
        <f t="shared" ref="G19:G35" si="3">F19*E19</f>
        <v>7500</v>
      </c>
      <c r="H19" s="19" t="s">
        <v>36</v>
      </c>
      <c r="I19" s="19" t="s">
        <v>37</v>
      </c>
    </row>
    <row r="20" spans="1:9" ht="56.25" customHeight="1" x14ac:dyDescent="0.25">
      <c r="A20" s="17">
        <v>12</v>
      </c>
      <c r="B20" s="79" t="s">
        <v>187</v>
      </c>
      <c r="C20" s="17"/>
      <c r="D20" s="80" t="s">
        <v>180</v>
      </c>
      <c r="E20" s="81">
        <v>6</v>
      </c>
      <c r="F20" s="81">
        <v>3500</v>
      </c>
      <c r="G20" s="26">
        <f t="shared" si="3"/>
        <v>21000</v>
      </c>
      <c r="H20" s="19" t="s">
        <v>36</v>
      </c>
      <c r="I20" s="19" t="s">
        <v>37</v>
      </c>
    </row>
    <row r="21" spans="1:9" ht="37.5" customHeight="1" x14ac:dyDescent="0.25">
      <c r="A21" s="17">
        <v>13</v>
      </c>
      <c r="B21" s="79" t="s">
        <v>188</v>
      </c>
      <c r="C21" s="17"/>
      <c r="D21" s="80" t="s">
        <v>181</v>
      </c>
      <c r="E21" s="81">
        <v>6</v>
      </c>
      <c r="F21" s="81">
        <v>3750</v>
      </c>
      <c r="G21" s="26">
        <f t="shared" si="3"/>
        <v>22500</v>
      </c>
      <c r="H21" s="19" t="s">
        <v>36</v>
      </c>
      <c r="I21" s="19" t="s">
        <v>37</v>
      </c>
    </row>
    <row r="22" spans="1:9" ht="43.5" customHeight="1" x14ac:dyDescent="0.25">
      <c r="A22" s="17">
        <v>14</v>
      </c>
      <c r="B22" s="79" t="s">
        <v>174</v>
      </c>
      <c r="C22" s="17"/>
      <c r="D22" s="80" t="s">
        <v>181</v>
      </c>
      <c r="E22" s="81">
        <v>500</v>
      </c>
      <c r="F22" s="81">
        <v>14</v>
      </c>
      <c r="G22" s="26">
        <f t="shared" si="3"/>
        <v>7000</v>
      </c>
      <c r="H22" s="19" t="s">
        <v>36</v>
      </c>
      <c r="I22" s="19" t="s">
        <v>37</v>
      </c>
    </row>
    <row r="23" spans="1:9" ht="72.75" customHeight="1" x14ac:dyDescent="0.25">
      <c r="A23" s="17">
        <v>15</v>
      </c>
      <c r="B23" s="79" t="s">
        <v>175</v>
      </c>
      <c r="C23" s="17"/>
      <c r="D23" s="80" t="s">
        <v>181</v>
      </c>
      <c r="E23" s="81">
        <v>3000</v>
      </c>
      <c r="F23" s="81">
        <v>14</v>
      </c>
      <c r="G23" s="26">
        <f t="shared" si="3"/>
        <v>42000</v>
      </c>
      <c r="H23" s="19" t="s">
        <v>36</v>
      </c>
      <c r="I23" s="19" t="s">
        <v>37</v>
      </c>
    </row>
    <row r="24" spans="1:9" ht="71.25" customHeight="1" x14ac:dyDescent="0.25">
      <c r="A24" s="17">
        <v>16</v>
      </c>
      <c r="B24" s="79" t="s">
        <v>176</v>
      </c>
      <c r="C24" s="17"/>
      <c r="D24" s="80" t="s">
        <v>180</v>
      </c>
      <c r="E24" s="81">
        <v>6</v>
      </c>
      <c r="F24" s="81">
        <v>12000</v>
      </c>
      <c r="G24" s="26">
        <f t="shared" si="3"/>
        <v>72000</v>
      </c>
      <c r="H24" s="19" t="s">
        <v>36</v>
      </c>
      <c r="I24" s="19" t="s">
        <v>37</v>
      </c>
    </row>
    <row r="25" spans="1:9" ht="66" customHeight="1" x14ac:dyDescent="0.25">
      <c r="A25" s="17">
        <v>17</v>
      </c>
      <c r="B25" s="79" t="s">
        <v>189</v>
      </c>
      <c r="C25" s="17"/>
      <c r="D25" s="80" t="s">
        <v>88</v>
      </c>
      <c r="E25" s="81">
        <v>20</v>
      </c>
      <c r="F25" s="81">
        <v>10000</v>
      </c>
      <c r="G25" s="26">
        <f t="shared" si="3"/>
        <v>200000</v>
      </c>
      <c r="H25" s="19" t="s">
        <v>36</v>
      </c>
      <c r="I25" s="19" t="s">
        <v>37</v>
      </c>
    </row>
    <row r="26" spans="1:9" ht="83.25" customHeight="1" x14ac:dyDescent="0.25">
      <c r="A26" s="17">
        <v>18</v>
      </c>
      <c r="B26" s="79" t="s">
        <v>190</v>
      </c>
      <c r="C26" s="17"/>
      <c r="D26" s="80" t="s">
        <v>182</v>
      </c>
      <c r="E26" s="81">
        <v>10</v>
      </c>
      <c r="F26" s="81">
        <v>10000</v>
      </c>
      <c r="G26" s="26">
        <f t="shared" si="3"/>
        <v>100000</v>
      </c>
      <c r="H26" s="19" t="s">
        <v>36</v>
      </c>
      <c r="I26" s="19" t="s">
        <v>37</v>
      </c>
    </row>
    <row r="27" spans="1:9" ht="73.5" customHeight="1" x14ac:dyDescent="0.25">
      <c r="A27" s="17">
        <v>19</v>
      </c>
      <c r="B27" s="79" t="s">
        <v>191</v>
      </c>
      <c r="C27" s="17"/>
      <c r="D27" s="80" t="s">
        <v>88</v>
      </c>
      <c r="E27" s="81">
        <v>3</v>
      </c>
      <c r="F27" s="81">
        <v>6600</v>
      </c>
      <c r="G27" s="26">
        <f t="shared" si="3"/>
        <v>19800</v>
      </c>
      <c r="H27" s="19" t="s">
        <v>36</v>
      </c>
      <c r="I27" s="19" t="s">
        <v>37</v>
      </c>
    </row>
    <row r="28" spans="1:9" ht="66" customHeight="1" x14ac:dyDescent="0.25">
      <c r="A28" s="17">
        <v>20</v>
      </c>
      <c r="B28" s="79" t="s">
        <v>192</v>
      </c>
      <c r="C28" s="17"/>
      <c r="D28" s="80" t="s">
        <v>183</v>
      </c>
      <c r="E28" s="81">
        <v>1</v>
      </c>
      <c r="F28" s="81">
        <v>7800</v>
      </c>
      <c r="G28" s="26">
        <f t="shared" si="3"/>
        <v>7800</v>
      </c>
      <c r="H28" s="19" t="s">
        <v>36</v>
      </c>
      <c r="I28" s="19" t="s">
        <v>37</v>
      </c>
    </row>
    <row r="29" spans="1:9" ht="43.5" customHeight="1" x14ac:dyDescent="0.25">
      <c r="A29" s="17">
        <v>21</v>
      </c>
      <c r="B29" s="79" t="s">
        <v>177</v>
      </c>
      <c r="C29" s="17"/>
      <c r="D29" s="80" t="s">
        <v>180</v>
      </c>
      <c r="E29" s="81">
        <v>1</v>
      </c>
      <c r="F29" s="81">
        <v>53000</v>
      </c>
      <c r="G29" s="26">
        <f t="shared" si="3"/>
        <v>53000</v>
      </c>
      <c r="H29" s="19" t="s">
        <v>36</v>
      </c>
      <c r="I29" s="19" t="s">
        <v>37</v>
      </c>
    </row>
    <row r="30" spans="1:9" ht="43.5" customHeight="1" x14ac:dyDescent="0.25">
      <c r="A30" s="17">
        <v>22</v>
      </c>
      <c r="B30" s="79" t="s">
        <v>193</v>
      </c>
      <c r="C30" s="17"/>
      <c r="D30" s="80" t="s">
        <v>180</v>
      </c>
      <c r="E30" s="81">
        <v>1</v>
      </c>
      <c r="F30" s="81">
        <v>25000</v>
      </c>
      <c r="G30" s="26">
        <f t="shared" si="3"/>
        <v>25000</v>
      </c>
      <c r="H30" s="19" t="s">
        <v>36</v>
      </c>
      <c r="I30" s="19" t="s">
        <v>37</v>
      </c>
    </row>
    <row r="31" spans="1:9" ht="43.5" customHeight="1" x14ac:dyDescent="0.25">
      <c r="A31" s="17">
        <v>23</v>
      </c>
      <c r="B31" s="79" t="s">
        <v>194</v>
      </c>
      <c r="C31" s="17"/>
      <c r="D31" s="80" t="s">
        <v>184</v>
      </c>
      <c r="E31" s="81">
        <v>1</v>
      </c>
      <c r="F31" s="81">
        <v>25000</v>
      </c>
      <c r="G31" s="26">
        <f t="shared" si="3"/>
        <v>25000</v>
      </c>
      <c r="H31" s="19" t="s">
        <v>36</v>
      </c>
      <c r="I31" s="19" t="s">
        <v>37</v>
      </c>
    </row>
    <row r="32" spans="1:9" ht="43.5" customHeight="1" x14ac:dyDescent="0.25">
      <c r="A32" s="17">
        <v>24</v>
      </c>
      <c r="B32" s="79" t="s">
        <v>195</v>
      </c>
      <c r="C32" s="17"/>
      <c r="D32" s="80" t="s">
        <v>88</v>
      </c>
      <c r="E32" s="81">
        <v>1</v>
      </c>
      <c r="F32" s="81">
        <v>45000</v>
      </c>
      <c r="G32" s="26">
        <f t="shared" si="3"/>
        <v>45000</v>
      </c>
      <c r="H32" s="19" t="s">
        <v>36</v>
      </c>
      <c r="I32" s="19" t="s">
        <v>37</v>
      </c>
    </row>
    <row r="33" spans="1:9" ht="43.5" customHeight="1" x14ac:dyDescent="0.25">
      <c r="A33" s="17">
        <v>25</v>
      </c>
      <c r="B33" s="79" t="s">
        <v>196</v>
      </c>
      <c r="C33" s="17"/>
      <c r="D33" s="80" t="s">
        <v>184</v>
      </c>
      <c r="E33" s="81">
        <v>1</v>
      </c>
      <c r="F33" s="81">
        <v>45000</v>
      </c>
      <c r="G33" s="26">
        <f t="shared" si="3"/>
        <v>45000</v>
      </c>
      <c r="H33" s="19" t="s">
        <v>36</v>
      </c>
      <c r="I33" s="19" t="s">
        <v>37</v>
      </c>
    </row>
    <row r="34" spans="1:9" ht="43.5" customHeight="1" x14ac:dyDescent="0.25">
      <c r="A34" s="17">
        <v>26</v>
      </c>
      <c r="B34" s="79" t="s">
        <v>178</v>
      </c>
      <c r="C34" s="17"/>
      <c r="D34" s="80" t="s">
        <v>181</v>
      </c>
      <c r="E34" s="81">
        <v>30</v>
      </c>
      <c r="F34" s="81">
        <v>670</v>
      </c>
      <c r="G34" s="26">
        <f t="shared" si="3"/>
        <v>20100</v>
      </c>
      <c r="H34" s="19" t="s">
        <v>36</v>
      </c>
      <c r="I34" s="19" t="s">
        <v>37</v>
      </c>
    </row>
    <row r="35" spans="1:9" ht="43.5" customHeight="1" x14ac:dyDescent="0.25">
      <c r="A35" s="17">
        <v>27</v>
      </c>
      <c r="B35" s="79" t="s">
        <v>179</v>
      </c>
      <c r="C35" s="17"/>
      <c r="D35" s="80" t="s">
        <v>181</v>
      </c>
      <c r="E35" s="81">
        <v>30</v>
      </c>
      <c r="F35" s="81">
        <v>690</v>
      </c>
      <c r="G35" s="26">
        <f t="shared" si="3"/>
        <v>20700</v>
      </c>
      <c r="H35" s="19" t="s">
        <v>36</v>
      </c>
      <c r="I35" s="19" t="s">
        <v>37</v>
      </c>
    </row>
    <row r="36" spans="1:9" x14ac:dyDescent="0.25">
      <c r="A36" s="179" t="s">
        <v>141</v>
      </c>
      <c r="B36" s="180"/>
      <c r="C36" s="181"/>
      <c r="D36" s="58"/>
      <c r="E36" s="58"/>
      <c r="F36" s="58"/>
      <c r="G36" s="59">
        <f>G8+G9+G10+G12+G13+G14+G15+G16+G17+G19+G20+G21+G22+G23+G24+G25+G26+G27+G28+G29+G30+G31+G32+G33+G34+G35</f>
        <v>2279936.2000000002</v>
      </c>
      <c r="H36" s="58"/>
      <c r="I36" s="58"/>
    </row>
    <row r="38" spans="1:9" ht="15.75" x14ac:dyDescent="0.25">
      <c r="B38" s="52"/>
      <c r="C38" s="53"/>
      <c r="D38" s="53"/>
    </row>
    <row r="39" spans="1:9" ht="25.5" customHeight="1" x14ac:dyDescent="0.25">
      <c r="B39" s="52" t="s">
        <v>211</v>
      </c>
      <c r="C39" s="53"/>
      <c r="D39" s="53" t="s">
        <v>212</v>
      </c>
    </row>
    <row r="40" spans="1:9" ht="25.5" hidden="1" customHeight="1" x14ac:dyDescent="0.25">
      <c r="B40" s="52" t="s">
        <v>135</v>
      </c>
      <c r="C40" s="53"/>
      <c r="D40" s="53" t="s">
        <v>159</v>
      </c>
    </row>
    <row r="41" spans="1:9" ht="38.25" customHeight="1" x14ac:dyDescent="0.25">
      <c r="B41" s="52" t="s">
        <v>137</v>
      </c>
      <c r="C41" s="53"/>
      <c r="D41" s="53" t="s">
        <v>158</v>
      </c>
    </row>
    <row r="42" spans="1:9" ht="22.5" customHeight="1" x14ac:dyDescent="0.25">
      <c r="B42" s="52" t="s">
        <v>139</v>
      </c>
      <c r="C42" s="54"/>
      <c r="D42" s="52" t="s">
        <v>157</v>
      </c>
    </row>
    <row r="43" spans="1:9" ht="15.75" x14ac:dyDescent="0.25">
      <c r="B43" s="52"/>
      <c r="D43" s="53"/>
    </row>
  </sheetData>
  <mergeCells count="5">
    <mergeCell ref="F1:I3"/>
    <mergeCell ref="H4:I4"/>
    <mergeCell ref="A7:I7"/>
    <mergeCell ref="A36:C36"/>
    <mergeCell ref="A18:I18"/>
  </mergeCells>
  <pageMargins left="0.25" right="0.25" top="0.75" bottom="0.75" header="0.3" footer="0.3"/>
  <pageSetup paperSize="9" scale="6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7"/>
  <sheetViews>
    <sheetView tabSelected="1" view="pageBreakPreview" zoomScaleNormal="70" zoomScaleSheetLayoutView="100" workbookViewId="0">
      <selection activeCell="G28" sqref="G28"/>
    </sheetView>
  </sheetViews>
  <sheetFormatPr defaultRowHeight="15" x14ac:dyDescent="0.25"/>
  <cols>
    <col min="2" max="2" width="44.140625" style="67" customWidth="1"/>
    <col min="3" max="3" width="67.7109375" customWidth="1"/>
    <col min="4" max="4" width="18" customWidth="1"/>
    <col min="5" max="5" width="16.5703125" customWidth="1"/>
    <col min="6" max="6" width="16" style="95" customWidth="1"/>
    <col min="7" max="7" width="19.5703125" style="103" customWidth="1"/>
    <col min="8" max="8" width="11.85546875" customWidth="1"/>
    <col min="9" max="9" width="21.28515625" customWidth="1"/>
  </cols>
  <sheetData>
    <row r="1" spans="1:9" ht="15" customHeight="1" x14ac:dyDescent="0.25">
      <c r="D1" s="51"/>
      <c r="E1" s="51"/>
      <c r="F1" s="174" t="s">
        <v>169</v>
      </c>
      <c r="G1" s="174"/>
      <c r="H1" s="174"/>
      <c r="I1" s="174"/>
    </row>
    <row r="2" spans="1:9" ht="15" customHeight="1" x14ac:dyDescent="0.25">
      <c r="C2" s="51"/>
      <c r="D2" s="51"/>
      <c r="E2" s="51"/>
      <c r="F2" s="174"/>
      <c r="G2" s="174"/>
      <c r="H2" s="174"/>
      <c r="I2" s="174"/>
    </row>
    <row r="3" spans="1:9" x14ac:dyDescent="0.25">
      <c r="C3" s="51"/>
      <c r="D3" s="51"/>
      <c r="E3" s="51"/>
      <c r="F3" s="174"/>
      <c r="G3" s="174"/>
      <c r="H3" s="174"/>
      <c r="I3" s="174"/>
    </row>
    <row r="4" spans="1:9" ht="19.5" customHeight="1" x14ac:dyDescent="0.25">
      <c r="C4" s="12"/>
      <c r="E4" s="51"/>
      <c r="F4" s="94"/>
      <c r="H4" s="174" t="s">
        <v>170</v>
      </c>
      <c r="I4" s="174"/>
    </row>
    <row r="6" spans="1:9" ht="25.5" x14ac:dyDescent="0.25">
      <c r="A6" s="13" t="s">
        <v>26</v>
      </c>
      <c r="B6" s="83" t="s">
        <v>1</v>
      </c>
      <c r="C6" s="15" t="s">
        <v>27</v>
      </c>
      <c r="D6" s="14" t="s">
        <v>28</v>
      </c>
      <c r="E6" s="14" t="s">
        <v>29</v>
      </c>
      <c r="F6" s="96" t="s">
        <v>30</v>
      </c>
      <c r="G6" s="96" t="s">
        <v>31</v>
      </c>
      <c r="H6" s="13" t="s">
        <v>32</v>
      </c>
      <c r="I6" s="13" t="s">
        <v>33</v>
      </c>
    </row>
    <row r="7" spans="1:9" ht="13.5" customHeight="1" x14ac:dyDescent="0.25">
      <c r="A7" s="191" t="s">
        <v>225</v>
      </c>
      <c r="B7" s="192"/>
      <c r="C7" s="192"/>
      <c r="D7" s="192"/>
      <c r="E7" s="192"/>
      <c r="F7" s="192"/>
      <c r="G7" s="192"/>
      <c r="H7" s="192"/>
      <c r="I7" s="193"/>
    </row>
    <row r="8" spans="1:9" ht="27.75" customHeight="1" x14ac:dyDescent="0.25">
      <c r="A8" s="89">
        <v>1</v>
      </c>
      <c r="B8" s="90" t="s">
        <v>257</v>
      </c>
      <c r="C8" s="18"/>
      <c r="D8" s="20" t="s">
        <v>256</v>
      </c>
      <c r="E8" s="20">
        <v>50</v>
      </c>
      <c r="F8" s="97">
        <v>2500</v>
      </c>
      <c r="G8" s="98">
        <f>E8*F8</f>
        <v>125000</v>
      </c>
      <c r="H8" s="82" t="s">
        <v>36</v>
      </c>
      <c r="I8" s="82" t="s">
        <v>37</v>
      </c>
    </row>
    <row r="9" spans="1:9" ht="38.25" customHeight="1" x14ac:dyDescent="0.25">
      <c r="A9" s="89">
        <v>2</v>
      </c>
      <c r="B9" s="90" t="s">
        <v>226</v>
      </c>
      <c r="C9" s="18" t="s">
        <v>227</v>
      </c>
      <c r="D9" s="87" t="s">
        <v>256</v>
      </c>
      <c r="E9" s="20">
        <v>20</v>
      </c>
      <c r="F9" s="99">
        <v>320</v>
      </c>
      <c r="G9" s="98">
        <f t="shared" ref="G9:G27" si="0">E9*F9</f>
        <v>6400</v>
      </c>
      <c r="H9" s="82" t="s">
        <v>36</v>
      </c>
      <c r="I9" s="82" t="s">
        <v>37</v>
      </c>
    </row>
    <row r="10" spans="1:9" ht="38.25" customHeight="1" x14ac:dyDescent="0.25">
      <c r="A10" s="89">
        <v>3</v>
      </c>
      <c r="B10" s="86" t="s">
        <v>228</v>
      </c>
      <c r="C10" s="86" t="s">
        <v>229</v>
      </c>
      <c r="D10" s="88" t="s">
        <v>42</v>
      </c>
      <c r="E10" s="227">
        <v>3</v>
      </c>
      <c r="F10" s="99">
        <v>4000</v>
      </c>
      <c r="G10" s="98">
        <f t="shared" si="0"/>
        <v>12000</v>
      </c>
      <c r="H10" s="82" t="s">
        <v>36</v>
      </c>
      <c r="I10" s="82" t="s">
        <v>37</v>
      </c>
    </row>
    <row r="11" spans="1:9" ht="38.25" customHeight="1" x14ac:dyDescent="0.25">
      <c r="A11" s="89">
        <v>4</v>
      </c>
      <c r="B11" s="86" t="s">
        <v>230</v>
      </c>
      <c r="C11" s="86" t="s">
        <v>231</v>
      </c>
      <c r="D11" s="88" t="s">
        <v>42</v>
      </c>
      <c r="E11" s="20">
        <v>50</v>
      </c>
      <c r="F11" s="99">
        <v>1500</v>
      </c>
      <c r="G11" s="98">
        <f t="shared" si="0"/>
        <v>75000</v>
      </c>
      <c r="H11" s="82" t="s">
        <v>36</v>
      </c>
      <c r="I11" s="82" t="s">
        <v>37</v>
      </c>
    </row>
    <row r="12" spans="1:9" ht="38.25" customHeight="1" x14ac:dyDescent="0.25">
      <c r="A12" s="89">
        <v>5</v>
      </c>
      <c r="B12" s="86" t="s">
        <v>232</v>
      </c>
      <c r="C12" s="86" t="s">
        <v>233</v>
      </c>
      <c r="D12" s="88" t="s">
        <v>42</v>
      </c>
      <c r="E12" s="20">
        <v>2</v>
      </c>
      <c r="F12" s="100">
        <v>1300</v>
      </c>
      <c r="G12" s="98">
        <f t="shared" si="0"/>
        <v>2600</v>
      </c>
      <c r="H12" s="82" t="s">
        <v>36</v>
      </c>
      <c r="I12" s="82" t="s">
        <v>37</v>
      </c>
    </row>
    <row r="13" spans="1:9" ht="38.25" customHeight="1" x14ac:dyDescent="0.25">
      <c r="A13" s="89">
        <v>6</v>
      </c>
      <c r="B13" s="90" t="s">
        <v>234</v>
      </c>
      <c r="C13" s="78" t="s">
        <v>235</v>
      </c>
      <c r="D13" s="87" t="s">
        <v>256</v>
      </c>
      <c r="E13" s="20">
        <v>5</v>
      </c>
      <c r="F13" s="100">
        <v>500</v>
      </c>
      <c r="G13" s="98">
        <f t="shared" si="0"/>
        <v>2500</v>
      </c>
      <c r="H13" s="82" t="s">
        <v>36</v>
      </c>
      <c r="I13" s="82" t="s">
        <v>37</v>
      </c>
    </row>
    <row r="14" spans="1:9" ht="38.25" customHeight="1" x14ac:dyDescent="0.25">
      <c r="A14" s="89">
        <v>7</v>
      </c>
      <c r="B14" s="86" t="s">
        <v>236</v>
      </c>
      <c r="C14" s="90" t="s">
        <v>237</v>
      </c>
      <c r="D14" s="88" t="s">
        <v>42</v>
      </c>
      <c r="E14" s="20">
        <v>15</v>
      </c>
      <c r="F14" s="100">
        <v>500</v>
      </c>
      <c r="G14" s="98">
        <f t="shared" si="0"/>
        <v>7500</v>
      </c>
      <c r="H14" s="82" t="s">
        <v>36</v>
      </c>
      <c r="I14" s="82" t="s">
        <v>37</v>
      </c>
    </row>
    <row r="15" spans="1:9" ht="38.25" customHeight="1" x14ac:dyDescent="0.25">
      <c r="A15" s="89">
        <v>8</v>
      </c>
      <c r="B15" s="86" t="s">
        <v>238</v>
      </c>
      <c r="C15" s="86" t="s">
        <v>239</v>
      </c>
      <c r="D15" s="91" t="s">
        <v>42</v>
      </c>
      <c r="E15" s="20">
        <v>40</v>
      </c>
      <c r="F15" s="100">
        <v>350</v>
      </c>
      <c r="G15" s="98">
        <f t="shared" si="0"/>
        <v>14000</v>
      </c>
      <c r="H15" s="82" t="s">
        <v>36</v>
      </c>
      <c r="I15" s="82" t="s">
        <v>37</v>
      </c>
    </row>
    <row r="16" spans="1:9" ht="38.25" customHeight="1" x14ac:dyDescent="0.25">
      <c r="A16" s="89">
        <v>9</v>
      </c>
      <c r="B16" s="90" t="s">
        <v>240</v>
      </c>
      <c r="C16" s="18"/>
      <c r="D16" s="91" t="s">
        <v>42</v>
      </c>
      <c r="E16" s="20">
        <v>10</v>
      </c>
      <c r="F16" s="100">
        <v>7000</v>
      </c>
      <c r="G16" s="98">
        <f t="shared" si="0"/>
        <v>70000</v>
      </c>
      <c r="H16" s="82" t="s">
        <v>36</v>
      </c>
      <c r="I16" s="82" t="s">
        <v>37</v>
      </c>
    </row>
    <row r="17" spans="1:16" ht="38.25" customHeight="1" x14ac:dyDescent="0.25">
      <c r="A17" s="89">
        <v>10</v>
      </c>
      <c r="B17" s="86" t="s">
        <v>241</v>
      </c>
      <c r="C17" s="92" t="s">
        <v>242</v>
      </c>
      <c r="D17" s="91" t="s">
        <v>42</v>
      </c>
      <c r="E17" s="20">
        <v>10</v>
      </c>
      <c r="F17" s="100">
        <v>1330</v>
      </c>
      <c r="G17" s="98">
        <f t="shared" si="0"/>
        <v>13300</v>
      </c>
      <c r="H17" s="82" t="s">
        <v>36</v>
      </c>
      <c r="I17" s="82" t="s">
        <v>37</v>
      </c>
    </row>
    <row r="18" spans="1:16" ht="38.25" customHeight="1" x14ac:dyDescent="0.25">
      <c r="A18" s="89">
        <v>11</v>
      </c>
      <c r="B18" s="86" t="s">
        <v>244</v>
      </c>
      <c r="C18" s="86" t="s">
        <v>243</v>
      </c>
      <c r="D18" s="91" t="s">
        <v>42</v>
      </c>
      <c r="E18" s="93">
        <v>100</v>
      </c>
      <c r="F18" s="100">
        <v>1500</v>
      </c>
      <c r="G18" s="98">
        <f t="shared" si="0"/>
        <v>150000</v>
      </c>
      <c r="H18" s="82" t="s">
        <v>36</v>
      </c>
      <c r="I18" s="82" t="s">
        <v>37</v>
      </c>
    </row>
    <row r="19" spans="1:16" ht="38.25" customHeight="1" x14ac:dyDescent="0.25">
      <c r="A19" s="89">
        <v>12</v>
      </c>
      <c r="B19" s="90" t="s">
        <v>245</v>
      </c>
      <c r="C19" s="18"/>
      <c r="D19" s="88" t="s">
        <v>42</v>
      </c>
      <c r="E19" s="20">
        <v>150</v>
      </c>
      <c r="F19" s="100">
        <v>400</v>
      </c>
      <c r="G19" s="98">
        <f t="shared" si="0"/>
        <v>60000</v>
      </c>
      <c r="H19" s="82" t="s">
        <v>36</v>
      </c>
      <c r="I19" s="82" t="s">
        <v>37</v>
      </c>
    </row>
    <row r="20" spans="1:16" ht="38.25" customHeight="1" x14ac:dyDescent="0.25">
      <c r="A20" s="89">
        <v>13</v>
      </c>
      <c r="B20" s="86" t="s">
        <v>246</v>
      </c>
      <c r="C20" s="90" t="s">
        <v>247</v>
      </c>
      <c r="D20" s="88" t="s">
        <v>42</v>
      </c>
      <c r="E20" s="20">
        <v>4</v>
      </c>
      <c r="F20" s="100">
        <v>11000</v>
      </c>
      <c r="G20" s="98">
        <f t="shared" si="0"/>
        <v>44000</v>
      </c>
      <c r="H20" s="82" t="s">
        <v>36</v>
      </c>
      <c r="I20" s="82" t="s">
        <v>37</v>
      </c>
    </row>
    <row r="21" spans="1:16" ht="37.5" customHeight="1" x14ac:dyDescent="0.25">
      <c r="A21" s="89">
        <v>14</v>
      </c>
      <c r="B21" s="86" t="s">
        <v>248</v>
      </c>
      <c r="C21" s="86" t="s">
        <v>249</v>
      </c>
      <c r="D21" s="88" t="s">
        <v>42</v>
      </c>
      <c r="E21" s="227">
        <v>100</v>
      </c>
      <c r="F21" s="100">
        <v>1200</v>
      </c>
      <c r="G21" s="98">
        <f t="shared" si="0"/>
        <v>120000</v>
      </c>
      <c r="H21" s="82" t="s">
        <v>36</v>
      </c>
      <c r="I21" s="82" t="s">
        <v>37</v>
      </c>
    </row>
    <row r="22" spans="1:16" ht="37.5" customHeight="1" x14ac:dyDescent="0.25">
      <c r="A22" s="89">
        <v>15</v>
      </c>
      <c r="B22" s="90" t="s">
        <v>250</v>
      </c>
      <c r="C22" s="18"/>
      <c r="D22" s="88" t="s">
        <v>42</v>
      </c>
      <c r="E22" s="20">
        <v>5</v>
      </c>
      <c r="F22" s="100">
        <v>21000</v>
      </c>
      <c r="G22" s="98">
        <f t="shared" si="0"/>
        <v>105000</v>
      </c>
      <c r="H22" s="82" t="s">
        <v>36</v>
      </c>
      <c r="I22" s="82" t="s">
        <v>37</v>
      </c>
    </row>
    <row r="23" spans="1:16" ht="37.5" customHeight="1" x14ac:dyDescent="0.25">
      <c r="A23" s="89">
        <v>16</v>
      </c>
      <c r="B23" s="90" t="s">
        <v>251</v>
      </c>
      <c r="C23" s="18"/>
      <c r="D23" s="88" t="s">
        <v>42</v>
      </c>
      <c r="E23" s="20">
        <v>5</v>
      </c>
      <c r="F23" s="100">
        <v>20000</v>
      </c>
      <c r="G23" s="98">
        <f t="shared" si="0"/>
        <v>100000</v>
      </c>
      <c r="H23" s="82" t="s">
        <v>36</v>
      </c>
      <c r="I23" s="82" t="s">
        <v>37</v>
      </c>
    </row>
    <row r="24" spans="1:16" ht="38.25" customHeight="1" x14ac:dyDescent="0.25">
      <c r="A24" s="89">
        <v>17</v>
      </c>
      <c r="B24" s="86" t="s">
        <v>252</v>
      </c>
      <c r="C24" s="86"/>
      <c r="D24" s="88" t="s">
        <v>42</v>
      </c>
      <c r="E24" s="20">
        <v>500</v>
      </c>
      <c r="F24" s="100">
        <v>100</v>
      </c>
      <c r="G24" s="98">
        <f t="shared" si="0"/>
        <v>50000</v>
      </c>
      <c r="H24" s="82" t="s">
        <v>36</v>
      </c>
      <c r="I24" s="82" t="s">
        <v>37</v>
      </c>
    </row>
    <row r="25" spans="1:16" ht="44.25" customHeight="1" x14ac:dyDescent="0.25">
      <c r="A25" s="89">
        <v>18</v>
      </c>
      <c r="B25" s="86" t="s">
        <v>253</v>
      </c>
      <c r="C25" s="86" t="s">
        <v>254</v>
      </c>
      <c r="D25" s="88" t="s">
        <v>42</v>
      </c>
      <c r="E25" s="20">
        <v>4</v>
      </c>
      <c r="F25" s="99">
        <v>9700</v>
      </c>
      <c r="G25" s="98">
        <f t="shared" si="0"/>
        <v>38800</v>
      </c>
      <c r="H25" s="82" t="s">
        <v>36</v>
      </c>
      <c r="I25" s="82" t="s">
        <v>37</v>
      </c>
    </row>
    <row r="26" spans="1:16" ht="38.25" customHeight="1" x14ac:dyDescent="0.25">
      <c r="A26" s="89">
        <v>19</v>
      </c>
      <c r="B26" s="86" t="s">
        <v>255</v>
      </c>
      <c r="C26" s="86" t="s">
        <v>254</v>
      </c>
      <c r="D26" s="88" t="s">
        <v>42</v>
      </c>
      <c r="E26" s="20">
        <v>2</v>
      </c>
      <c r="F26" s="99">
        <v>8000</v>
      </c>
      <c r="G26" s="98">
        <f t="shared" si="0"/>
        <v>16000</v>
      </c>
      <c r="H26" s="82" t="s">
        <v>36</v>
      </c>
      <c r="I26" s="82" t="s">
        <v>37</v>
      </c>
    </row>
    <row r="27" spans="1:16" ht="38.25" customHeight="1" x14ac:dyDescent="0.25">
      <c r="A27" s="89">
        <v>20</v>
      </c>
      <c r="B27" s="86" t="s">
        <v>301</v>
      </c>
      <c r="C27" s="86" t="s">
        <v>302</v>
      </c>
      <c r="D27" s="88" t="s">
        <v>180</v>
      </c>
      <c r="E27" s="20">
        <v>2</v>
      </c>
      <c r="F27" s="99">
        <v>25800</v>
      </c>
      <c r="G27" s="98">
        <f t="shared" si="0"/>
        <v>51600</v>
      </c>
      <c r="H27" s="82" t="s">
        <v>36</v>
      </c>
      <c r="I27" s="82" t="s">
        <v>37</v>
      </c>
    </row>
    <row r="28" spans="1:16" ht="15" customHeight="1" x14ac:dyDescent="0.25">
      <c r="A28" s="194" t="s">
        <v>258</v>
      </c>
      <c r="B28" s="195"/>
      <c r="C28" s="195"/>
      <c r="D28" s="195"/>
      <c r="E28" s="195"/>
      <c r="F28" s="196"/>
      <c r="G28" s="101">
        <f>SUM(G8:G27)</f>
        <v>1063700</v>
      </c>
      <c r="H28" s="82"/>
      <c r="I28" s="82"/>
    </row>
    <row r="29" spans="1:16" ht="20.25" customHeight="1" x14ac:dyDescent="0.25">
      <c r="A29" s="197" t="s">
        <v>303</v>
      </c>
      <c r="B29" s="198"/>
      <c r="C29" s="198"/>
      <c r="D29" s="198"/>
      <c r="E29" s="198"/>
      <c r="F29" s="198"/>
      <c r="G29" s="198"/>
      <c r="H29" s="198"/>
      <c r="I29" s="199"/>
      <c r="P29">
        <f t="shared" ref="P29:P34" si="1">E29*L29</f>
        <v>0</v>
      </c>
    </row>
    <row r="30" spans="1:16" ht="38.25" customHeight="1" x14ac:dyDescent="0.25">
      <c r="A30" s="89">
        <v>21</v>
      </c>
      <c r="B30" s="130" t="s">
        <v>304</v>
      </c>
      <c r="C30" s="131" t="s">
        <v>305</v>
      </c>
      <c r="D30" s="131" t="s">
        <v>183</v>
      </c>
      <c r="E30" s="18">
        <v>500</v>
      </c>
      <c r="F30" s="132">
        <v>835</v>
      </c>
      <c r="G30" s="98">
        <f>E30*F30</f>
        <v>417500</v>
      </c>
      <c r="H30" s="82" t="s">
        <v>36</v>
      </c>
      <c r="I30" s="82" t="s">
        <v>37</v>
      </c>
      <c r="P30">
        <f t="shared" si="1"/>
        <v>0</v>
      </c>
    </row>
    <row r="31" spans="1:16" ht="38.25" customHeight="1" x14ac:dyDescent="0.25">
      <c r="A31" s="89">
        <v>22</v>
      </c>
      <c r="B31" s="133" t="s">
        <v>306</v>
      </c>
      <c r="C31" s="131" t="s">
        <v>307</v>
      </c>
      <c r="D31" s="131" t="s">
        <v>88</v>
      </c>
      <c r="E31" s="18">
        <v>3</v>
      </c>
      <c r="F31" s="132">
        <v>59764.7</v>
      </c>
      <c r="G31" s="98">
        <f t="shared" ref="G31:G88" si="2">E31*F31</f>
        <v>179294.09999999998</v>
      </c>
      <c r="H31" s="82" t="s">
        <v>36</v>
      </c>
      <c r="I31" s="82" t="s">
        <v>37</v>
      </c>
      <c r="P31">
        <f t="shared" si="1"/>
        <v>0</v>
      </c>
    </row>
    <row r="32" spans="1:16" ht="38.25" customHeight="1" x14ac:dyDescent="0.25">
      <c r="A32" s="89">
        <v>23</v>
      </c>
      <c r="B32" s="130" t="s">
        <v>308</v>
      </c>
      <c r="C32" s="131" t="s">
        <v>309</v>
      </c>
      <c r="D32" s="131" t="s">
        <v>310</v>
      </c>
      <c r="E32" s="18">
        <v>84</v>
      </c>
      <c r="F32" s="134">
        <v>1790</v>
      </c>
      <c r="G32" s="98">
        <f t="shared" si="2"/>
        <v>150360</v>
      </c>
      <c r="H32" s="82" t="s">
        <v>36</v>
      </c>
      <c r="I32" s="82" t="s">
        <v>37</v>
      </c>
      <c r="P32">
        <f t="shared" si="1"/>
        <v>0</v>
      </c>
    </row>
    <row r="33" spans="1:16" ht="38.25" customHeight="1" x14ac:dyDescent="0.25">
      <c r="A33" s="89">
        <v>24</v>
      </c>
      <c r="B33" s="135" t="s">
        <v>311</v>
      </c>
      <c r="C33" s="131" t="s">
        <v>312</v>
      </c>
      <c r="D33" s="131" t="s">
        <v>88</v>
      </c>
      <c r="E33" s="18">
        <v>70</v>
      </c>
      <c r="F33" s="134">
        <v>228</v>
      </c>
      <c r="G33" s="98">
        <f t="shared" si="2"/>
        <v>15960</v>
      </c>
      <c r="H33" s="82" t="s">
        <v>36</v>
      </c>
      <c r="I33" s="82" t="s">
        <v>37</v>
      </c>
      <c r="P33">
        <f t="shared" si="1"/>
        <v>0</v>
      </c>
    </row>
    <row r="34" spans="1:16" ht="38.25" customHeight="1" x14ac:dyDescent="0.25">
      <c r="A34" s="89">
        <v>25</v>
      </c>
      <c r="B34" s="135" t="s">
        <v>313</v>
      </c>
      <c r="C34" s="131" t="s">
        <v>314</v>
      </c>
      <c r="D34" s="131" t="s">
        <v>88</v>
      </c>
      <c r="E34" s="18">
        <v>200</v>
      </c>
      <c r="F34" s="132">
        <v>3371.22</v>
      </c>
      <c r="G34" s="98">
        <f t="shared" si="2"/>
        <v>674244</v>
      </c>
      <c r="H34" s="82" t="s">
        <v>36</v>
      </c>
      <c r="I34" s="82" t="s">
        <v>37</v>
      </c>
      <c r="P34">
        <f t="shared" si="1"/>
        <v>0</v>
      </c>
    </row>
    <row r="35" spans="1:16" ht="38.25" customHeight="1" x14ac:dyDescent="0.25">
      <c r="A35" s="89">
        <v>26</v>
      </c>
      <c r="B35" s="130" t="s">
        <v>315</v>
      </c>
      <c r="C35" s="131" t="s">
        <v>316</v>
      </c>
      <c r="D35" s="131" t="s">
        <v>316</v>
      </c>
      <c r="E35" s="18">
        <v>500</v>
      </c>
      <c r="F35" s="134">
        <v>100</v>
      </c>
      <c r="G35" s="98">
        <f t="shared" si="2"/>
        <v>50000</v>
      </c>
      <c r="H35" s="82" t="s">
        <v>36</v>
      </c>
      <c r="I35" s="82" t="s">
        <v>37</v>
      </c>
    </row>
    <row r="36" spans="1:16" ht="38.25" customHeight="1" x14ac:dyDescent="0.25">
      <c r="A36" s="89">
        <v>27</v>
      </c>
      <c r="B36" s="130" t="s">
        <v>317</v>
      </c>
      <c r="C36" s="131" t="s">
        <v>318</v>
      </c>
      <c r="D36" s="131" t="s">
        <v>183</v>
      </c>
      <c r="E36" s="18">
        <v>100</v>
      </c>
      <c r="F36" s="134">
        <v>350</v>
      </c>
      <c r="G36" s="98">
        <f t="shared" si="2"/>
        <v>35000</v>
      </c>
      <c r="H36" s="82" t="s">
        <v>36</v>
      </c>
      <c r="I36" s="82" t="s">
        <v>37</v>
      </c>
    </row>
    <row r="37" spans="1:16" ht="38.25" customHeight="1" x14ac:dyDescent="0.25">
      <c r="A37" s="89">
        <v>28</v>
      </c>
      <c r="B37" s="130" t="s">
        <v>319</v>
      </c>
      <c r="C37" s="131" t="s">
        <v>320</v>
      </c>
      <c r="D37" s="131" t="s">
        <v>310</v>
      </c>
      <c r="E37" s="18">
        <v>100</v>
      </c>
      <c r="F37" s="134">
        <v>53.39</v>
      </c>
      <c r="G37" s="98">
        <f t="shared" si="2"/>
        <v>5339</v>
      </c>
      <c r="H37" s="82" t="s">
        <v>36</v>
      </c>
      <c r="I37" s="82" t="s">
        <v>37</v>
      </c>
    </row>
    <row r="38" spans="1:16" ht="38.25" customHeight="1" x14ac:dyDescent="0.25">
      <c r="A38" s="89">
        <v>29</v>
      </c>
      <c r="B38" s="130" t="s">
        <v>321</v>
      </c>
      <c r="C38" s="131" t="s">
        <v>322</v>
      </c>
      <c r="D38" s="131" t="s">
        <v>323</v>
      </c>
      <c r="E38" s="18">
        <v>200</v>
      </c>
      <c r="F38" s="134">
        <v>3000</v>
      </c>
      <c r="G38" s="98">
        <f t="shared" si="2"/>
        <v>600000</v>
      </c>
      <c r="H38" s="82" t="s">
        <v>36</v>
      </c>
      <c r="I38" s="82" t="s">
        <v>37</v>
      </c>
    </row>
    <row r="39" spans="1:16" ht="38.25" customHeight="1" x14ac:dyDescent="0.25">
      <c r="A39" s="89">
        <v>30</v>
      </c>
      <c r="B39" s="136" t="s">
        <v>324</v>
      </c>
      <c r="C39" s="131"/>
      <c r="D39" s="131" t="s">
        <v>325</v>
      </c>
      <c r="E39" s="18">
        <v>50</v>
      </c>
      <c r="F39" s="134">
        <v>9800</v>
      </c>
      <c r="G39" s="98">
        <f t="shared" si="2"/>
        <v>490000</v>
      </c>
      <c r="H39" s="82" t="s">
        <v>36</v>
      </c>
      <c r="I39" s="82" t="s">
        <v>37</v>
      </c>
    </row>
    <row r="40" spans="1:16" ht="38.25" customHeight="1" x14ac:dyDescent="0.25">
      <c r="A40" s="89">
        <v>31</v>
      </c>
      <c r="B40" s="135" t="s">
        <v>326</v>
      </c>
      <c r="C40" s="131" t="s">
        <v>327</v>
      </c>
      <c r="D40" s="131" t="s">
        <v>183</v>
      </c>
      <c r="E40" s="18">
        <v>200</v>
      </c>
      <c r="F40" s="134">
        <v>3132</v>
      </c>
      <c r="G40" s="98">
        <f t="shared" si="2"/>
        <v>626400</v>
      </c>
      <c r="H40" s="82" t="s">
        <v>36</v>
      </c>
      <c r="I40" s="82" t="s">
        <v>37</v>
      </c>
    </row>
    <row r="41" spans="1:16" ht="38.25" customHeight="1" x14ac:dyDescent="0.25">
      <c r="A41" s="89">
        <v>32</v>
      </c>
      <c r="B41" s="135" t="s">
        <v>328</v>
      </c>
      <c r="C41" s="131" t="s">
        <v>329</v>
      </c>
      <c r="D41" s="131" t="s">
        <v>88</v>
      </c>
      <c r="E41" s="18">
        <v>200</v>
      </c>
      <c r="F41" s="134">
        <v>2419</v>
      </c>
      <c r="G41" s="98">
        <f t="shared" si="2"/>
        <v>483800</v>
      </c>
      <c r="H41" s="82" t="s">
        <v>36</v>
      </c>
      <c r="I41" s="82" t="s">
        <v>37</v>
      </c>
    </row>
    <row r="42" spans="1:16" ht="38.25" customHeight="1" x14ac:dyDescent="0.25">
      <c r="A42" s="89">
        <v>33</v>
      </c>
      <c r="B42" s="136" t="s">
        <v>330</v>
      </c>
      <c r="C42" s="131" t="s">
        <v>331</v>
      </c>
      <c r="D42" s="131" t="s">
        <v>183</v>
      </c>
      <c r="E42" s="18">
        <v>40</v>
      </c>
      <c r="F42" s="134">
        <v>2580</v>
      </c>
      <c r="G42" s="98">
        <f t="shared" si="2"/>
        <v>103200</v>
      </c>
      <c r="H42" s="82" t="s">
        <v>36</v>
      </c>
      <c r="I42" s="82" t="s">
        <v>37</v>
      </c>
    </row>
    <row r="43" spans="1:16" ht="38.25" customHeight="1" x14ac:dyDescent="0.25">
      <c r="A43" s="89">
        <v>34</v>
      </c>
      <c r="B43" s="130" t="s">
        <v>332</v>
      </c>
      <c r="C43" s="131" t="s">
        <v>333</v>
      </c>
      <c r="D43" s="131" t="s">
        <v>310</v>
      </c>
      <c r="E43" s="18">
        <v>36</v>
      </c>
      <c r="F43" s="134">
        <v>2500</v>
      </c>
      <c r="G43" s="98">
        <f t="shared" si="2"/>
        <v>90000</v>
      </c>
      <c r="H43" s="82" t="s">
        <v>36</v>
      </c>
      <c r="I43" s="82" t="s">
        <v>37</v>
      </c>
    </row>
    <row r="44" spans="1:16" ht="38.25" customHeight="1" x14ac:dyDescent="0.25">
      <c r="A44" s="89">
        <v>35</v>
      </c>
      <c r="B44" s="135" t="s">
        <v>334</v>
      </c>
      <c r="C44" s="131" t="s">
        <v>312</v>
      </c>
      <c r="D44" s="131" t="s">
        <v>88</v>
      </c>
      <c r="E44" s="18">
        <v>150</v>
      </c>
      <c r="F44" s="132">
        <v>312.07</v>
      </c>
      <c r="G44" s="98">
        <f t="shared" si="2"/>
        <v>46810.5</v>
      </c>
      <c r="H44" s="82" t="s">
        <v>36</v>
      </c>
      <c r="I44" s="82" t="s">
        <v>37</v>
      </c>
    </row>
    <row r="45" spans="1:16" ht="38.25" customHeight="1" x14ac:dyDescent="0.25">
      <c r="A45" s="89">
        <v>36</v>
      </c>
      <c r="B45" s="135" t="s">
        <v>335</v>
      </c>
      <c r="C45" s="131" t="s">
        <v>336</v>
      </c>
      <c r="D45" s="131" t="s">
        <v>183</v>
      </c>
      <c r="E45" s="18">
        <v>50</v>
      </c>
      <c r="F45" s="134">
        <v>1100</v>
      </c>
      <c r="G45" s="98">
        <f t="shared" si="2"/>
        <v>55000</v>
      </c>
      <c r="H45" s="82" t="s">
        <v>36</v>
      </c>
      <c r="I45" s="82" t="s">
        <v>37</v>
      </c>
    </row>
    <row r="46" spans="1:16" ht="38.25" customHeight="1" x14ac:dyDescent="0.25">
      <c r="A46" s="89">
        <v>37</v>
      </c>
      <c r="B46" s="130" t="s">
        <v>337</v>
      </c>
      <c r="C46" s="131" t="s">
        <v>338</v>
      </c>
      <c r="D46" s="131" t="s">
        <v>310</v>
      </c>
      <c r="E46" s="18">
        <v>250</v>
      </c>
      <c r="F46" s="132">
        <v>50.77</v>
      </c>
      <c r="G46" s="98">
        <f t="shared" si="2"/>
        <v>12692.5</v>
      </c>
      <c r="H46" s="82" t="s">
        <v>36</v>
      </c>
      <c r="I46" s="82" t="s">
        <v>37</v>
      </c>
    </row>
    <row r="47" spans="1:16" ht="38.25" customHeight="1" x14ac:dyDescent="0.25">
      <c r="A47" s="89">
        <v>38</v>
      </c>
      <c r="B47" s="137" t="s">
        <v>339</v>
      </c>
      <c r="C47" s="81"/>
      <c r="D47" s="131" t="s">
        <v>88</v>
      </c>
      <c r="E47" s="18">
        <v>10</v>
      </c>
      <c r="F47" s="138">
        <v>30718.33</v>
      </c>
      <c r="G47" s="98">
        <f t="shared" si="2"/>
        <v>307183.30000000005</v>
      </c>
      <c r="H47" s="82" t="s">
        <v>36</v>
      </c>
      <c r="I47" s="82" t="s">
        <v>37</v>
      </c>
    </row>
    <row r="48" spans="1:16" s="140" customFormat="1" ht="38.25" customHeight="1" x14ac:dyDescent="0.25">
      <c r="A48" s="89">
        <v>39</v>
      </c>
      <c r="B48" s="139" t="s">
        <v>340</v>
      </c>
      <c r="C48" s="18" t="s">
        <v>341</v>
      </c>
      <c r="D48" s="18" t="s">
        <v>88</v>
      </c>
      <c r="E48" s="18">
        <v>10</v>
      </c>
      <c r="F48" s="100">
        <v>300</v>
      </c>
      <c r="G48" s="98">
        <f t="shared" si="2"/>
        <v>3000</v>
      </c>
      <c r="H48" s="82" t="s">
        <v>36</v>
      </c>
      <c r="I48" s="82" t="s">
        <v>37</v>
      </c>
      <c r="J48"/>
      <c r="K48"/>
      <c r="L48"/>
      <c r="M48"/>
      <c r="N48"/>
      <c r="O48"/>
    </row>
    <row r="49" spans="1:15" ht="38.25" customHeight="1" x14ac:dyDescent="0.25">
      <c r="A49" s="89">
        <v>40</v>
      </c>
      <c r="B49" s="136" t="s">
        <v>342</v>
      </c>
      <c r="C49" s="141" t="s">
        <v>343</v>
      </c>
      <c r="D49" s="141" t="s">
        <v>183</v>
      </c>
      <c r="E49" s="18">
        <v>400</v>
      </c>
      <c r="F49" s="100">
        <v>950</v>
      </c>
      <c r="G49" s="98">
        <f t="shared" si="2"/>
        <v>380000</v>
      </c>
      <c r="H49" s="82" t="s">
        <v>36</v>
      </c>
      <c r="I49" s="82" t="s">
        <v>37</v>
      </c>
      <c r="K49" s="140"/>
      <c r="L49" s="140"/>
      <c r="M49" s="140"/>
      <c r="N49" s="140"/>
      <c r="O49" s="140"/>
    </row>
    <row r="50" spans="1:15" ht="38.25" customHeight="1" x14ac:dyDescent="0.25">
      <c r="A50" s="89">
        <v>41</v>
      </c>
      <c r="B50" s="130" t="s">
        <v>344</v>
      </c>
      <c r="C50" s="131" t="s">
        <v>345</v>
      </c>
      <c r="D50" s="131" t="s">
        <v>310</v>
      </c>
      <c r="E50" s="18">
        <v>40</v>
      </c>
      <c r="F50" s="134">
        <v>3600</v>
      </c>
      <c r="G50" s="98">
        <f t="shared" si="2"/>
        <v>144000</v>
      </c>
      <c r="H50" s="82" t="s">
        <v>36</v>
      </c>
      <c r="I50" s="82" t="s">
        <v>37</v>
      </c>
    </row>
    <row r="51" spans="1:15" ht="38.25" customHeight="1" x14ac:dyDescent="0.25">
      <c r="A51" s="89">
        <v>42</v>
      </c>
      <c r="B51" s="136" t="s">
        <v>346</v>
      </c>
      <c r="C51" s="131"/>
      <c r="D51" s="131" t="s">
        <v>183</v>
      </c>
      <c r="E51" s="18">
        <v>700</v>
      </c>
      <c r="F51" s="134">
        <v>1600</v>
      </c>
      <c r="G51" s="98">
        <f t="shared" si="2"/>
        <v>1120000</v>
      </c>
      <c r="H51" s="82" t="s">
        <v>36</v>
      </c>
      <c r="I51" s="82" t="s">
        <v>37</v>
      </c>
    </row>
    <row r="52" spans="1:15" ht="38.25" customHeight="1" x14ac:dyDescent="0.25">
      <c r="A52" s="89">
        <v>43</v>
      </c>
      <c r="B52" s="135" t="s">
        <v>347</v>
      </c>
      <c r="C52" s="131" t="s">
        <v>348</v>
      </c>
      <c r="D52" s="131" t="s">
        <v>88</v>
      </c>
      <c r="E52" s="18">
        <v>100</v>
      </c>
      <c r="F52" s="134">
        <v>4200</v>
      </c>
      <c r="G52" s="98">
        <f t="shared" si="2"/>
        <v>420000</v>
      </c>
      <c r="H52" s="82" t="s">
        <v>36</v>
      </c>
      <c r="I52" s="82" t="s">
        <v>37</v>
      </c>
    </row>
    <row r="53" spans="1:15" ht="38.25" customHeight="1" x14ac:dyDescent="0.25">
      <c r="A53" s="89">
        <v>44</v>
      </c>
      <c r="B53" s="135" t="s">
        <v>349</v>
      </c>
      <c r="C53" s="131" t="s">
        <v>350</v>
      </c>
      <c r="D53" s="131" t="s">
        <v>88</v>
      </c>
      <c r="E53" s="18">
        <v>100</v>
      </c>
      <c r="F53" s="132">
        <v>3534.41</v>
      </c>
      <c r="G53" s="98">
        <f t="shared" si="2"/>
        <v>353441</v>
      </c>
      <c r="H53" s="82" t="s">
        <v>36</v>
      </c>
      <c r="I53" s="82" t="s">
        <v>37</v>
      </c>
    </row>
    <row r="54" spans="1:15" ht="38.25" customHeight="1" x14ac:dyDescent="0.25">
      <c r="A54" s="89">
        <v>45</v>
      </c>
      <c r="B54" s="137" t="s">
        <v>351</v>
      </c>
      <c r="C54" s="81"/>
      <c r="D54" s="131" t="s">
        <v>88</v>
      </c>
      <c r="E54" s="18">
        <v>50</v>
      </c>
      <c r="F54" s="138">
        <v>15343.87</v>
      </c>
      <c r="G54" s="98">
        <f t="shared" si="2"/>
        <v>767193.5</v>
      </c>
      <c r="H54" s="82" t="s">
        <v>36</v>
      </c>
      <c r="I54" s="82" t="s">
        <v>37</v>
      </c>
    </row>
    <row r="55" spans="1:15" ht="38.25" customHeight="1" x14ac:dyDescent="0.25">
      <c r="A55" s="89">
        <v>46</v>
      </c>
      <c r="B55" s="136" t="s">
        <v>352</v>
      </c>
      <c r="C55" s="141" t="s">
        <v>353</v>
      </c>
      <c r="D55" s="141" t="s">
        <v>183</v>
      </c>
      <c r="E55" s="18">
        <v>1000</v>
      </c>
      <c r="F55" s="100">
        <v>840</v>
      </c>
      <c r="G55" s="98">
        <f t="shared" si="2"/>
        <v>840000</v>
      </c>
      <c r="H55" s="82" t="s">
        <v>36</v>
      </c>
      <c r="I55" s="82" t="s">
        <v>37</v>
      </c>
    </row>
    <row r="56" spans="1:15" ht="38.25" customHeight="1" x14ac:dyDescent="0.25">
      <c r="A56" s="89">
        <v>47</v>
      </c>
      <c r="B56" s="142" t="s">
        <v>354</v>
      </c>
      <c r="C56" s="20" t="s">
        <v>355</v>
      </c>
      <c r="D56" s="20" t="s">
        <v>88</v>
      </c>
      <c r="E56" s="18">
        <v>100</v>
      </c>
      <c r="F56" s="134">
        <v>4000</v>
      </c>
      <c r="G56" s="98">
        <f t="shared" si="2"/>
        <v>400000</v>
      </c>
      <c r="H56" s="82" t="s">
        <v>36</v>
      </c>
      <c r="I56" s="82" t="s">
        <v>37</v>
      </c>
    </row>
    <row r="57" spans="1:15" ht="38.25" customHeight="1" x14ac:dyDescent="0.25">
      <c r="A57" s="89">
        <v>48</v>
      </c>
      <c r="B57" s="130" t="s">
        <v>356</v>
      </c>
      <c r="C57" s="131" t="s">
        <v>357</v>
      </c>
      <c r="D57" s="131" t="s">
        <v>183</v>
      </c>
      <c r="E57" s="18">
        <v>100</v>
      </c>
      <c r="F57" s="143">
        <v>357.86</v>
      </c>
      <c r="G57" s="98">
        <f t="shared" si="2"/>
        <v>35786</v>
      </c>
      <c r="H57" s="82" t="s">
        <v>36</v>
      </c>
      <c r="I57" s="82" t="s">
        <v>37</v>
      </c>
    </row>
    <row r="58" spans="1:15" ht="38.25" customHeight="1" x14ac:dyDescent="0.25">
      <c r="A58" s="89">
        <v>49</v>
      </c>
      <c r="B58" s="130" t="s">
        <v>358</v>
      </c>
      <c r="C58" s="131" t="s">
        <v>359</v>
      </c>
      <c r="D58" s="131" t="s">
        <v>88</v>
      </c>
      <c r="E58" s="18">
        <v>500</v>
      </c>
      <c r="F58" s="132">
        <v>250</v>
      </c>
      <c r="G58" s="98">
        <f t="shared" si="2"/>
        <v>125000</v>
      </c>
      <c r="H58" s="82" t="s">
        <v>36</v>
      </c>
      <c r="I58" s="82" t="s">
        <v>37</v>
      </c>
    </row>
    <row r="59" spans="1:15" ht="38.25" customHeight="1" x14ac:dyDescent="0.25">
      <c r="A59" s="89">
        <v>50</v>
      </c>
      <c r="B59" s="135" t="s">
        <v>360</v>
      </c>
      <c r="C59" s="131" t="s">
        <v>361</v>
      </c>
      <c r="D59" s="131" t="s">
        <v>183</v>
      </c>
      <c r="E59" s="18">
        <v>400</v>
      </c>
      <c r="F59" s="134">
        <v>1200</v>
      </c>
      <c r="G59" s="98">
        <f t="shared" si="2"/>
        <v>480000</v>
      </c>
      <c r="H59" s="82" t="s">
        <v>36</v>
      </c>
      <c r="I59" s="82" t="s">
        <v>37</v>
      </c>
    </row>
    <row r="60" spans="1:15" ht="38.25" customHeight="1" x14ac:dyDescent="0.25">
      <c r="A60" s="89">
        <v>51</v>
      </c>
      <c r="B60" s="144" t="s">
        <v>362</v>
      </c>
      <c r="C60" s="145" t="s">
        <v>363</v>
      </c>
      <c r="D60" s="145" t="s">
        <v>364</v>
      </c>
      <c r="E60" s="18">
        <v>100</v>
      </c>
      <c r="F60" s="134">
        <v>4000</v>
      </c>
      <c r="G60" s="98">
        <f t="shared" si="2"/>
        <v>400000</v>
      </c>
      <c r="H60" s="82" t="s">
        <v>36</v>
      </c>
      <c r="I60" s="82" t="s">
        <v>37</v>
      </c>
    </row>
    <row r="61" spans="1:15" ht="38.25" customHeight="1" x14ac:dyDescent="0.25">
      <c r="A61" s="89">
        <v>52</v>
      </c>
      <c r="B61" s="136" t="s">
        <v>365</v>
      </c>
      <c r="C61" s="131" t="s">
        <v>366</v>
      </c>
      <c r="D61" s="131" t="s">
        <v>367</v>
      </c>
      <c r="E61" s="18">
        <v>400</v>
      </c>
      <c r="F61" s="134">
        <v>200</v>
      </c>
      <c r="G61" s="98">
        <f t="shared" si="2"/>
        <v>80000</v>
      </c>
      <c r="H61" s="82" t="s">
        <v>36</v>
      </c>
      <c r="I61" s="82" t="s">
        <v>37</v>
      </c>
    </row>
    <row r="62" spans="1:15" ht="38.25" customHeight="1" x14ac:dyDescent="0.25">
      <c r="A62" s="89">
        <v>53</v>
      </c>
      <c r="B62" s="130" t="s">
        <v>368</v>
      </c>
      <c r="C62" s="131" t="s">
        <v>369</v>
      </c>
      <c r="D62" s="131" t="s">
        <v>88</v>
      </c>
      <c r="E62" s="18">
        <v>2</v>
      </c>
      <c r="F62" s="134">
        <v>2000</v>
      </c>
      <c r="G62" s="98">
        <f t="shared" si="2"/>
        <v>4000</v>
      </c>
      <c r="H62" s="82" t="s">
        <v>36</v>
      </c>
      <c r="I62" s="82" t="s">
        <v>37</v>
      </c>
    </row>
    <row r="63" spans="1:15" ht="38.25" customHeight="1" x14ac:dyDescent="0.25">
      <c r="A63" s="89">
        <v>54</v>
      </c>
      <c r="B63" s="130" t="s">
        <v>370</v>
      </c>
      <c r="C63" s="131" t="s">
        <v>371</v>
      </c>
      <c r="D63" s="131" t="s">
        <v>183</v>
      </c>
      <c r="E63" s="18">
        <v>2300</v>
      </c>
      <c r="F63" s="132">
        <v>90</v>
      </c>
      <c r="G63" s="98">
        <f t="shared" si="2"/>
        <v>207000</v>
      </c>
      <c r="H63" s="82" t="s">
        <v>36</v>
      </c>
      <c r="I63" s="82" t="s">
        <v>37</v>
      </c>
    </row>
    <row r="64" spans="1:15" ht="38.25" customHeight="1" x14ac:dyDescent="0.25">
      <c r="A64" s="89">
        <v>55</v>
      </c>
      <c r="B64" s="130" t="s">
        <v>372</v>
      </c>
      <c r="C64" s="131" t="s">
        <v>373</v>
      </c>
      <c r="D64" s="131" t="s">
        <v>88</v>
      </c>
      <c r="E64" s="18">
        <v>230</v>
      </c>
      <c r="F64" s="134">
        <v>3000</v>
      </c>
      <c r="G64" s="98">
        <f t="shared" si="2"/>
        <v>690000</v>
      </c>
      <c r="H64" s="82" t="s">
        <v>36</v>
      </c>
      <c r="I64" s="82" t="s">
        <v>37</v>
      </c>
    </row>
    <row r="65" spans="1:9" ht="38.25" customHeight="1" x14ac:dyDescent="0.25">
      <c r="A65" s="89">
        <v>56</v>
      </c>
      <c r="B65" s="130" t="s">
        <v>374</v>
      </c>
      <c r="C65" s="131" t="s">
        <v>375</v>
      </c>
      <c r="D65" s="146" t="s">
        <v>88</v>
      </c>
      <c r="E65" s="18">
        <v>450</v>
      </c>
      <c r="F65" s="147">
        <v>2200</v>
      </c>
      <c r="G65" s="98">
        <f t="shared" si="2"/>
        <v>990000</v>
      </c>
      <c r="H65" s="82" t="s">
        <v>36</v>
      </c>
      <c r="I65" s="82" t="s">
        <v>37</v>
      </c>
    </row>
    <row r="66" spans="1:9" ht="38.25" customHeight="1" x14ac:dyDescent="0.25">
      <c r="A66" s="89">
        <v>57</v>
      </c>
      <c r="B66" s="136" t="s">
        <v>376</v>
      </c>
      <c r="C66" s="131" t="s">
        <v>377</v>
      </c>
      <c r="D66" s="131" t="s">
        <v>183</v>
      </c>
      <c r="E66" s="18">
        <v>350</v>
      </c>
      <c r="F66" s="134">
        <v>1190</v>
      </c>
      <c r="G66" s="98">
        <f t="shared" si="2"/>
        <v>416500</v>
      </c>
      <c r="H66" s="82" t="s">
        <v>36</v>
      </c>
      <c r="I66" s="82" t="s">
        <v>37</v>
      </c>
    </row>
    <row r="67" spans="1:9" ht="38.25" customHeight="1" x14ac:dyDescent="0.25">
      <c r="A67" s="89">
        <v>58</v>
      </c>
      <c r="B67" s="130" t="s">
        <v>378</v>
      </c>
      <c r="C67" s="131" t="s">
        <v>379</v>
      </c>
      <c r="D67" s="131" t="s">
        <v>310</v>
      </c>
      <c r="E67" s="18">
        <v>200</v>
      </c>
      <c r="F67" s="132">
        <v>3600</v>
      </c>
      <c r="G67" s="98">
        <f t="shared" si="2"/>
        <v>720000</v>
      </c>
      <c r="H67" s="82" t="s">
        <v>36</v>
      </c>
      <c r="I67" s="82" t="s">
        <v>37</v>
      </c>
    </row>
    <row r="68" spans="1:9" ht="38.25" customHeight="1" x14ac:dyDescent="0.25">
      <c r="A68" s="89">
        <v>59</v>
      </c>
      <c r="B68" s="130" t="s">
        <v>380</v>
      </c>
      <c r="C68" s="131" t="s">
        <v>381</v>
      </c>
      <c r="D68" s="131" t="s">
        <v>310</v>
      </c>
      <c r="E68" s="18">
        <v>126</v>
      </c>
      <c r="F68" s="134">
        <v>1000</v>
      </c>
      <c r="G68" s="98">
        <f t="shared" si="2"/>
        <v>126000</v>
      </c>
      <c r="H68" s="82" t="s">
        <v>36</v>
      </c>
      <c r="I68" s="82" t="s">
        <v>37</v>
      </c>
    </row>
    <row r="69" spans="1:9" ht="38.25" customHeight="1" x14ac:dyDescent="0.25">
      <c r="A69" s="89">
        <v>60</v>
      </c>
      <c r="B69" s="148" t="s">
        <v>382</v>
      </c>
      <c r="C69" s="131" t="s">
        <v>357</v>
      </c>
      <c r="D69" s="131" t="s">
        <v>183</v>
      </c>
      <c r="E69" s="18">
        <v>30</v>
      </c>
      <c r="F69" s="149">
        <v>1400</v>
      </c>
      <c r="G69" s="98">
        <f t="shared" si="2"/>
        <v>42000</v>
      </c>
      <c r="H69" s="82" t="s">
        <v>36</v>
      </c>
      <c r="I69" s="82" t="s">
        <v>37</v>
      </c>
    </row>
    <row r="70" spans="1:9" ht="38.25" customHeight="1" x14ac:dyDescent="0.25">
      <c r="A70" s="89">
        <v>61</v>
      </c>
      <c r="B70" s="130" t="s">
        <v>383</v>
      </c>
      <c r="C70" s="131" t="s">
        <v>384</v>
      </c>
      <c r="D70" s="131" t="s">
        <v>88</v>
      </c>
      <c r="E70" s="18">
        <v>60</v>
      </c>
      <c r="F70" s="134">
        <v>9500</v>
      </c>
      <c r="G70" s="98">
        <f t="shared" si="2"/>
        <v>570000</v>
      </c>
      <c r="H70" s="82" t="s">
        <v>36</v>
      </c>
      <c r="I70" s="82" t="s">
        <v>37</v>
      </c>
    </row>
    <row r="71" spans="1:9" ht="38.25" customHeight="1" x14ac:dyDescent="0.25">
      <c r="A71" s="89">
        <v>62</v>
      </c>
      <c r="B71" s="135" t="s">
        <v>385</v>
      </c>
      <c r="C71" s="131" t="s">
        <v>386</v>
      </c>
      <c r="D71" s="131" t="s">
        <v>88</v>
      </c>
      <c r="E71" s="18">
        <v>100</v>
      </c>
      <c r="F71" s="132">
        <v>4200</v>
      </c>
      <c r="G71" s="98">
        <f t="shared" si="2"/>
        <v>420000</v>
      </c>
      <c r="H71" s="82" t="s">
        <v>36</v>
      </c>
      <c r="I71" s="82" t="s">
        <v>37</v>
      </c>
    </row>
    <row r="72" spans="1:9" ht="38.25" customHeight="1" x14ac:dyDescent="0.25">
      <c r="A72" s="89">
        <v>63</v>
      </c>
      <c r="B72" s="136" t="s">
        <v>387</v>
      </c>
      <c r="C72" s="131" t="s">
        <v>388</v>
      </c>
      <c r="D72" s="131" t="s">
        <v>316</v>
      </c>
      <c r="E72" s="18">
        <v>500</v>
      </c>
      <c r="F72" s="132">
        <v>1450</v>
      </c>
      <c r="G72" s="98">
        <f t="shared" si="2"/>
        <v>725000</v>
      </c>
      <c r="H72" s="82" t="s">
        <v>36</v>
      </c>
      <c r="I72" s="82" t="s">
        <v>37</v>
      </c>
    </row>
    <row r="73" spans="1:9" ht="38.25" customHeight="1" x14ac:dyDescent="0.25">
      <c r="A73" s="89">
        <v>64</v>
      </c>
      <c r="B73" s="135" t="s">
        <v>389</v>
      </c>
      <c r="C73" s="131" t="s">
        <v>390</v>
      </c>
      <c r="D73" s="131" t="s">
        <v>88</v>
      </c>
      <c r="E73" s="18">
        <v>100</v>
      </c>
      <c r="F73" s="132">
        <v>843.67</v>
      </c>
      <c r="G73" s="98">
        <f t="shared" si="2"/>
        <v>84367</v>
      </c>
      <c r="H73" s="82" t="s">
        <v>36</v>
      </c>
      <c r="I73" s="82" t="s">
        <v>37</v>
      </c>
    </row>
    <row r="74" spans="1:9" ht="38.25" customHeight="1" x14ac:dyDescent="0.25">
      <c r="A74" s="89">
        <v>65</v>
      </c>
      <c r="B74" s="130" t="s">
        <v>391</v>
      </c>
      <c r="C74" s="145" t="s">
        <v>392</v>
      </c>
      <c r="D74" s="131" t="s">
        <v>180</v>
      </c>
      <c r="E74" s="18">
        <v>1</v>
      </c>
      <c r="F74" s="143">
        <v>27000</v>
      </c>
      <c r="G74" s="98">
        <f t="shared" si="2"/>
        <v>27000</v>
      </c>
      <c r="H74" s="82" t="s">
        <v>36</v>
      </c>
      <c r="I74" s="82" t="s">
        <v>37</v>
      </c>
    </row>
    <row r="75" spans="1:9" ht="38.25" customHeight="1" x14ac:dyDescent="0.25">
      <c r="A75" s="89">
        <v>66</v>
      </c>
      <c r="B75" s="130" t="s">
        <v>393</v>
      </c>
      <c r="C75" s="145" t="s">
        <v>392</v>
      </c>
      <c r="D75" s="131" t="s">
        <v>180</v>
      </c>
      <c r="E75" s="18">
        <v>1</v>
      </c>
      <c r="F75" s="143">
        <v>27000</v>
      </c>
      <c r="G75" s="98">
        <f t="shared" si="2"/>
        <v>27000</v>
      </c>
      <c r="H75" s="82" t="s">
        <v>36</v>
      </c>
      <c r="I75" s="82" t="s">
        <v>37</v>
      </c>
    </row>
    <row r="76" spans="1:9" ht="38.25" customHeight="1" x14ac:dyDescent="0.25">
      <c r="A76" s="89">
        <v>67</v>
      </c>
      <c r="B76" s="130" t="s">
        <v>394</v>
      </c>
      <c r="C76" s="145" t="s">
        <v>392</v>
      </c>
      <c r="D76" s="131" t="s">
        <v>180</v>
      </c>
      <c r="E76" s="18">
        <v>1</v>
      </c>
      <c r="F76" s="143">
        <v>27000</v>
      </c>
      <c r="G76" s="98">
        <f t="shared" si="2"/>
        <v>27000</v>
      </c>
      <c r="H76" s="82" t="s">
        <v>36</v>
      </c>
      <c r="I76" s="82" t="s">
        <v>37</v>
      </c>
    </row>
    <row r="77" spans="1:9" ht="38.25" customHeight="1" x14ac:dyDescent="0.25">
      <c r="A77" s="89">
        <v>68</v>
      </c>
      <c r="B77" s="137" t="s">
        <v>395</v>
      </c>
      <c r="C77" s="81"/>
      <c r="D77" s="131" t="s">
        <v>88</v>
      </c>
      <c r="E77" s="18">
        <v>50</v>
      </c>
      <c r="F77" s="138">
        <v>21242.66</v>
      </c>
      <c r="G77" s="98">
        <f t="shared" si="2"/>
        <v>1062133</v>
      </c>
      <c r="H77" s="82" t="s">
        <v>36</v>
      </c>
      <c r="I77" s="82" t="s">
        <v>37</v>
      </c>
    </row>
    <row r="78" spans="1:9" ht="38.25" customHeight="1" x14ac:dyDescent="0.25">
      <c r="A78" s="89">
        <v>69</v>
      </c>
      <c r="B78" s="135" t="s">
        <v>396</v>
      </c>
      <c r="C78" s="131" t="s">
        <v>312</v>
      </c>
      <c r="D78" s="131" t="s">
        <v>88</v>
      </c>
      <c r="E78" s="18">
        <v>600</v>
      </c>
      <c r="F78" s="132">
        <v>430</v>
      </c>
      <c r="G78" s="98">
        <f t="shared" si="2"/>
        <v>258000</v>
      </c>
      <c r="H78" s="82" t="s">
        <v>36</v>
      </c>
      <c r="I78" s="82" t="s">
        <v>37</v>
      </c>
    </row>
    <row r="79" spans="1:9" ht="38.25" customHeight="1" x14ac:dyDescent="0.25">
      <c r="A79" s="89">
        <v>70</v>
      </c>
      <c r="B79" s="150" t="s">
        <v>397</v>
      </c>
      <c r="C79" s="151" t="s">
        <v>398</v>
      </c>
      <c r="D79" s="151" t="s">
        <v>310</v>
      </c>
      <c r="E79" s="18">
        <v>1000</v>
      </c>
      <c r="F79" s="152">
        <v>30.76</v>
      </c>
      <c r="G79" s="98">
        <f t="shared" si="2"/>
        <v>30760</v>
      </c>
      <c r="H79" s="82" t="s">
        <v>36</v>
      </c>
      <c r="I79" s="82" t="s">
        <v>37</v>
      </c>
    </row>
    <row r="80" spans="1:9" ht="38.25" customHeight="1" x14ac:dyDescent="0.25">
      <c r="A80" s="89">
        <v>71</v>
      </c>
      <c r="B80" s="136" t="s">
        <v>399</v>
      </c>
      <c r="C80" s="131" t="s">
        <v>400</v>
      </c>
      <c r="D80" s="131" t="s">
        <v>88</v>
      </c>
      <c r="E80" s="18">
        <v>500</v>
      </c>
      <c r="F80" s="132">
        <v>363.85</v>
      </c>
      <c r="G80" s="98">
        <f t="shared" si="2"/>
        <v>181925</v>
      </c>
      <c r="H80" s="82" t="s">
        <v>36</v>
      </c>
      <c r="I80" s="82" t="s">
        <v>37</v>
      </c>
    </row>
    <row r="81" spans="1:10" ht="38.25" customHeight="1" x14ac:dyDescent="0.25">
      <c r="A81" s="89">
        <v>72</v>
      </c>
      <c r="B81" s="139" t="s">
        <v>401</v>
      </c>
      <c r="C81" s="131" t="s">
        <v>402</v>
      </c>
      <c r="D81" s="131" t="s">
        <v>42</v>
      </c>
      <c r="E81" s="18">
        <v>1000</v>
      </c>
      <c r="F81" s="132">
        <v>92.55</v>
      </c>
      <c r="G81" s="98">
        <f t="shared" si="2"/>
        <v>92550</v>
      </c>
      <c r="H81" s="82" t="s">
        <v>36</v>
      </c>
      <c r="I81" s="82" t="s">
        <v>37</v>
      </c>
    </row>
    <row r="82" spans="1:10" ht="38.25" customHeight="1" x14ac:dyDescent="0.25">
      <c r="A82" s="89">
        <v>73</v>
      </c>
      <c r="B82" s="135" t="s">
        <v>403</v>
      </c>
      <c r="C82" s="131" t="s">
        <v>312</v>
      </c>
      <c r="D82" s="131" t="s">
        <v>88</v>
      </c>
      <c r="E82" s="18">
        <v>500</v>
      </c>
      <c r="F82" s="132">
        <v>420</v>
      </c>
      <c r="G82" s="98">
        <f t="shared" si="2"/>
        <v>210000</v>
      </c>
      <c r="H82" s="82" t="s">
        <v>36</v>
      </c>
      <c r="I82" s="82" t="s">
        <v>37</v>
      </c>
    </row>
    <row r="83" spans="1:10" ht="42" customHeight="1" x14ac:dyDescent="0.25">
      <c r="A83" s="89">
        <v>74</v>
      </c>
      <c r="B83" s="153" t="s">
        <v>404</v>
      </c>
      <c r="C83" s="129" t="s">
        <v>405</v>
      </c>
      <c r="D83" s="154" t="s">
        <v>59</v>
      </c>
      <c r="E83" s="155">
        <v>10</v>
      </c>
      <c r="F83" s="155">
        <v>223</v>
      </c>
      <c r="G83" s="156">
        <f t="shared" si="2"/>
        <v>2230</v>
      </c>
      <c r="H83" s="82" t="s">
        <v>36</v>
      </c>
      <c r="I83" s="82" t="s">
        <v>37</v>
      </c>
    </row>
    <row r="84" spans="1:10" ht="38.25" customHeight="1" x14ac:dyDescent="0.25">
      <c r="A84" s="89">
        <v>75</v>
      </c>
      <c r="B84" s="157" t="s">
        <v>407</v>
      </c>
      <c r="C84" s="168" t="s">
        <v>408</v>
      </c>
      <c r="D84" s="82" t="s">
        <v>59</v>
      </c>
      <c r="E84" s="158">
        <v>10</v>
      </c>
      <c r="F84" s="154">
        <v>160</v>
      </c>
      <c r="G84" s="156">
        <f t="shared" si="2"/>
        <v>1600</v>
      </c>
      <c r="H84" s="82" t="s">
        <v>36</v>
      </c>
      <c r="I84" s="82" t="s">
        <v>37</v>
      </c>
      <c r="J84" t="s">
        <v>406</v>
      </c>
    </row>
    <row r="85" spans="1:10" ht="45" customHeight="1" x14ac:dyDescent="0.25">
      <c r="A85" s="89">
        <v>76</v>
      </c>
      <c r="B85" s="153" t="s">
        <v>207</v>
      </c>
      <c r="C85" s="17"/>
      <c r="D85" s="65" t="s">
        <v>208</v>
      </c>
      <c r="E85" s="66">
        <v>3300</v>
      </c>
      <c r="F85" s="66">
        <v>29.9</v>
      </c>
      <c r="G85" s="26">
        <f t="shared" si="2"/>
        <v>98670</v>
      </c>
      <c r="H85" s="159" t="s">
        <v>36</v>
      </c>
      <c r="I85" s="159" t="s">
        <v>37</v>
      </c>
      <c r="J85" t="s">
        <v>406</v>
      </c>
    </row>
    <row r="86" spans="1:10" ht="36.75" customHeight="1" x14ac:dyDescent="0.25">
      <c r="A86" s="89">
        <v>77</v>
      </c>
      <c r="B86" s="157" t="s">
        <v>409</v>
      </c>
      <c r="C86" s="169" t="s">
        <v>410</v>
      </c>
      <c r="D86" s="19" t="s">
        <v>88</v>
      </c>
      <c r="E86" s="20">
        <v>750</v>
      </c>
      <c r="F86" s="80">
        <v>1135</v>
      </c>
      <c r="G86" s="160">
        <f t="shared" si="2"/>
        <v>851250</v>
      </c>
      <c r="H86" s="19" t="s">
        <v>36</v>
      </c>
      <c r="I86" s="19" t="s">
        <v>37</v>
      </c>
      <c r="J86" t="s">
        <v>87</v>
      </c>
    </row>
    <row r="87" spans="1:10" ht="53.25" customHeight="1" x14ac:dyDescent="0.25">
      <c r="A87" s="89">
        <v>78</v>
      </c>
      <c r="B87" s="162" t="s">
        <v>411</v>
      </c>
      <c r="C87" s="170" t="s">
        <v>412</v>
      </c>
      <c r="D87" s="163" t="s">
        <v>180</v>
      </c>
      <c r="E87" s="164">
        <v>150</v>
      </c>
      <c r="F87" s="165">
        <v>2000</v>
      </c>
      <c r="G87" s="166">
        <f t="shared" si="2"/>
        <v>300000</v>
      </c>
      <c r="H87" s="64" t="s">
        <v>36</v>
      </c>
      <c r="I87" s="64" t="s">
        <v>37</v>
      </c>
      <c r="J87" t="s">
        <v>87</v>
      </c>
    </row>
    <row r="88" spans="1:10" ht="36" customHeight="1" x14ac:dyDescent="0.25">
      <c r="A88" s="89">
        <v>79</v>
      </c>
      <c r="B88" s="161" t="s">
        <v>414</v>
      </c>
      <c r="C88" s="171" t="s">
        <v>415</v>
      </c>
      <c r="D88" s="19" t="s">
        <v>88</v>
      </c>
      <c r="E88" s="20">
        <v>2</v>
      </c>
      <c r="F88" s="80">
        <v>1200</v>
      </c>
      <c r="G88" s="160">
        <f t="shared" si="2"/>
        <v>2400</v>
      </c>
      <c r="H88" s="19" t="s">
        <v>36</v>
      </c>
      <c r="I88" s="19" t="s">
        <v>37</v>
      </c>
    </row>
    <row r="89" spans="1:10" ht="18" customHeight="1" x14ac:dyDescent="0.25">
      <c r="A89" s="194" t="s">
        <v>413</v>
      </c>
      <c r="B89" s="195"/>
      <c r="C89" s="195"/>
      <c r="D89" s="195"/>
      <c r="E89" s="195"/>
      <c r="F89" s="196"/>
      <c r="G89" s="101">
        <f>SUM(G30:G88)</f>
        <v>18058588.899999999</v>
      </c>
      <c r="H89" s="82"/>
      <c r="I89" s="82"/>
    </row>
    <row r="90" spans="1:10" ht="19.5" customHeight="1" x14ac:dyDescent="0.25">
      <c r="A90" s="188" t="s">
        <v>141</v>
      </c>
      <c r="B90" s="189"/>
      <c r="C90" s="190"/>
      <c r="D90" s="85"/>
      <c r="E90" s="85"/>
      <c r="F90" s="102"/>
      <c r="G90" s="104">
        <f>G28+G89</f>
        <v>19122288.899999999</v>
      </c>
      <c r="H90" s="85"/>
      <c r="I90" s="85"/>
    </row>
    <row r="92" spans="1:10" ht="15.75" x14ac:dyDescent="0.25">
      <c r="B92" s="84"/>
      <c r="C92" s="53"/>
      <c r="D92" s="53"/>
    </row>
    <row r="93" spans="1:10" ht="25.5" hidden="1" customHeight="1" x14ac:dyDescent="0.25">
      <c r="B93" s="84" t="s">
        <v>211</v>
      </c>
      <c r="C93" s="53"/>
      <c r="D93" s="53" t="s">
        <v>212</v>
      </c>
    </row>
    <row r="94" spans="1:10" ht="25.5" hidden="1" customHeight="1" x14ac:dyDescent="0.25">
      <c r="B94" s="84" t="s">
        <v>135</v>
      </c>
      <c r="C94" s="53"/>
      <c r="D94" s="53" t="s">
        <v>159</v>
      </c>
    </row>
    <row r="95" spans="1:10" ht="38.25" customHeight="1" x14ac:dyDescent="0.25">
      <c r="B95" s="84" t="s">
        <v>137</v>
      </c>
      <c r="C95" s="53"/>
      <c r="D95" s="53" t="s">
        <v>158</v>
      </c>
    </row>
    <row r="96" spans="1:10" ht="22.5" hidden="1" customHeight="1" x14ac:dyDescent="0.25">
      <c r="B96" s="84" t="s">
        <v>139</v>
      </c>
      <c r="C96" s="54"/>
      <c r="D96" s="52" t="s">
        <v>157</v>
      </c>
    </row>
    <row r="97" spans="2:4" ht="15.75" x14ac:dyDescent="0.25">
      <c r="B97" s="84"/>
      <c r="D97" s="53"/>
    </row>
  </sheetData>
  <mergeCells count="7">
    <mergeCell ref="F1:I3"/>
    <mergeCell ref="H4:I4"/>
    <mergeCell ref="A90:C90"/>
    <mergeCell ref="A7:I7"/>
    <mergeCell ref="A28:F28"/>
    <mergeCell ref="A29:I29"/>
    <mergeCell ref="A89:F89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U42"/>
  <sheetViews>
    <sheetView topLeftCell="A29" workbookViewId="0">
      <selection activeCell="U31" sqref="U31:U36"/>
    </sheetView>
  </sheetViews>
  <sheetFormatPr defaultRowHeight="15" x14ac:dyDescent="0.25"/>
  <sheetData>
    <row r="5" spans="5:16" ht="15.75" thickBot="1" x14ac:dyDescent="0.3"/>
    <row r="6" spans="5:16" ht="16.5" thickBot="1" x14ac:dyDescent="0.3">
      <c r="E6" s="124">
        <v>19800</v>
      </c>
    </row>
    <row r="7" spans="5:16" ht="39" thickBot="1" x14ac:dyDescent="0.3">
      <c r="E7" s="125">
        <v>21000</v>
      </c>
      <c r="H7" s="105" t="s">
        <v>26</v>
      </c>
      <c r="I7" s="108" t="s">
        <v>1</v>
      </c>
      <c r="J7" s="109" t="s">
        <v>292</v>
      </c>
      <c r="K7" s="110" t="s">
        <v>28</v>
      </c>
      <c r="L7" s="110" t="s">
        <v>29</v>
      </c>
      <c r="M7" s="110" t="s">
        <v>293</v>
      </c>
      <c r="N7" s="110" t="s">
        <v>31</v>
      </c>
      <c r="O7" s="109" t="s">
        <v>294</v>
      </c>
      <c r="P7" s="109" t="s">
        <v>33</v>
      </c>
    </row>
    <row r="8" spans="5:16" ht="39" customHeight="1" thickBot="1" x14ac:dyDescent="0.3">
      <c r="E8" s="126">
        <v>17795</v>
      </c>
      <c r="H8" s="107">
        <v>146</v>
      </c>
      <c r="I8" s="123" t="s">
        <v>267</v>
      </c>
      <c r="J8" s="111" t="s">
        <v>296</v>
      </c>
      <c r="K8" s="117" t="s">
        <v>35</v>
      </c>
      <c r="L8" s="118">
        <v>5</v>
      </c>
      <c r="M8" s="121">
        <v>30000</v>
      </c>
      <c r="N8" s="122">
        <v>150000</v>
      </c>
      <c r="O8" s="116" t="s">
        <v>36</v>
      </c>
      <c r="P8" s="116" t="s">
        <v>295</v>
      </c>
    </row>
    <row r="9" spans="5:16" ht="38.25" customHeight="1" thickBot="1" x14ac:dyDescent="0.3">
      <c r="H9" s="107">
        <v>147</v>
      </c>
      <c r="I9" s="123" t="s">
        <v>268</v>
      </c>
      <c r="J9" s="111" t="s">
        <v>296</v>
      </c>
      <c r="K9" s="117" t="s">
        <v>35</v>
      </c>
      <c r="L9" s="118">
        <v>5</v>
      </c>
      <c r="M9" s="121">
        <v>15900</v>
      </c>
      <c r="N9" s="122">
        <v>79500</v>
      </c>
      <c r="O9" s="116" t="s">
        <v>36</v>
      </c>
      <c r="P9" s="116" t="s">
        <v>295</v>
      </c>
    </row>
    <row r="10" spans="5:16" ht="38.25" customHeight="1" thickBot="1" x14ac:dyDescent="0.3">
      <c r="H10" s="107">
        <v>148</v>
      </c>
      <c r="I10" s="123" t="s">
        <v>269</v>
      </c>
      <c r="J10" s="111" t="s">
        <v>296</v>
      </c>
      <c r="K10" s="117" t="s">
        <v>35</v>
      </c>
      <c r="L10" s="118">
        <v>4</v>
      </c>
      <c r="M10" s="121">
        <v>95900</v>
      </c>
      <c r="N10" s="122">
        <v>383600</v>
      </c>
      <c r="O10" s="116" t="s">
        <v>36</v>
      </c>
      <c r="P10" s="116" t="s">
        <v>295</v>
      </c>
    </row>
    <row r="11" spans="5:16" ht="38.25" customHeight="1" thickBot="1" x14ac:dyDescent="0.3">
      <c r="H11" s="107">
        <v>149</v>
      </c>
      <c r="I11" s="123" t="s">
        <v>270</v>
      </c>
      <c r="J11" s="111" t="s">
        <v>296</v>
      </c>
      <c r="K11" s="117" t="s">
        <v>35</v>
      </c>
      <c r="L11" s="118">
        <v>5</v>
      </c>
      <c r="M11" s="121">
        <v>30000</v>
      </c>
      <c r="N11" s="122">
        <v>150000</v>
      </c>
      <c r="O11" s="116" t="s">
        <v>36</v>
      </c>
      <c r="P11" s="116" t="s">
        <v>295</v>
      </c>
    </row>
    <row r="12" spans="5:16" ht="38.25" customHeight="1" thickBot="1" x14ac:dyDescent="0.3">
      <c r="H12" s="107">
        <v>150</v>
      </c>
      <c r="I12" s="123" t="s">
        <v>271</v>
      </c>
      <c r="J12" s="111" t="s">
        <v>296</v>
      </c>
      <c r="K12" s="117" t="s">
        <v>35</v>
      </c>
      <c r="L12" s="118">
        <v>3</v>
      </c>
      <c r="M12" s="121">
        <v>145400</v>
      </c>
      <c r="N12" s="122">
        <v>436200</v>
      </c>
      <c r="O12" s="116" t="s">
        <v>36</v>
      </c>
      <c r="P12" s="116" t="s">
        <v>295</v>
      </c>
    </row>
    <row r="13" spans="5:16" ht="38.25" customHeight="1" thickBot="1" x14ac:dyDescent="0.3">
      <c r="H13" s="107">
        <v>151</v>
      </c>
      <c r="I13" s="123" t="s">
        <v>272</v>
      </c>
      <c r="J13" s="111" t="s">
        <v>296</v>
      </c>
      <c r="K13" s="117" t="s">
        <v>35</v>
      </c>
      <c r="L13" s="118">
        <v>4</v>
      </c>
      <c r="M13" s="121">
        <v>10900</v>
      </c>
      <c r="N13" s="122">
        <v>43600</v>
      </c>
      <c r="O13" s="116" t="s">
        <v>36</v>
      </c>
      <c r="P13" s="116" t="s">
        <v>295</v>
      </c>
    </row>
    <row r="14" spans="5:16" ht="38.25" customHeight="1" thickBot="1" x14ac:dyDescent="0.3">
      <c r="H14" s="107">
        <v>152</v>
      </c>
      <c r="I14" s="123" t="s">
        <v>273</v>
      </c>
      <c r="J14" s="111" t="s">
        <v>296</v>
      </c>
      <c r="K14" s="117" t="s">
        <v>35</v>
      </c>
      <c r="L14" s="118">
        <v>4</v>
      </c>
      <c r="M14" s="121">
        <v>16000</v>
      </c>
      <c r="N14" s="122">
        <v>64000</v>
      </c>
      <c r="O14" s="116" t="s">
        <v>36</v>
      </c>
      <c r="P14" s="116" t="s">
        <v>295</v>
      </c>
    </row>
    <row r="15" spans="5:16" ht="38.25" customHeight="1" thickBot="1" x14ac:dyDescent="0.3">
      <c r="H15" s="107">
        <v>153</v>
      </c>
      <c r="I15" s="123" t="s">
        <v>274</v>
      </c>
      <c r="J15" s="111" t="s">
        <v>296</v>
      </c>
      <c r="K15" s="117" t="s">
        <v>35</v>
      </c>
      <c r="L15" s="118">
        <v>2</v>
      </c>
      <c r="M15" s="121">
        <v>24900</v>
      </c>
      <c r="N15" s="122">
        <v>49800</v>
      </c>
      <c r="O15" s="116" t="s">
        <v>36</v>
      </c>
      <c r="P15" s="116" t="s">
        <v>295</v>
      </c>
    </row>
    <row r="16" spans="5:16" ht="35.25" customHeight="1" thickBot="1" x14ac:dyDescent="0.3">
      <c r="H16" s="107">
        <v>154</v>
      </c>
      <c r="I16" s="123" t="s">
        <v>275</v>
      </c>
      <c r="J16" s="111" t="s">
        <v>297</v>
      </c>
      <c r="K16" s="117" t="s">
        <v>35</v>
      </c>
      <c r="L16" s="118">
        <v>4</v>
      </c>
      <c r="M16" s="121">
        <v>21400</v>
      </c>
      <c r="N16" s="122">
        <v>85600</v>
      </c>
      <c r="O16" s="116" t="s">
        <v>36</v>
      </c>
      <c r="P16" s="116" t="s">
        <v>295</v>
      </c>
    </row>
    <row r="17" spans="8:21" ht="38.25" customHeight="1" thickBot="1" x14ac:dyDescent="0.3">
      <c r="H17" s="107">
        <v>155</v>
      </c>
      <c r="I17" s="123" t="s">
        <v>276</v>
      </c>
      <c r="J17" s="111" t="s">
        <v>296</v>
      </c>
      <c r="K17" s="117" t="s">
        <v>35</v>
      </c>
      <c r="L17" s="118">
        <v>4</v>
      </c>
      <c r="M17" s="121">
        <v>30000</v>
      </c>
      <c r="N17" s="122">
        <v>120000</v>
      </c>
      <c r="O17" s="116" t="s">
        <v>36</v>
      </c>
      <c r="P17" s="116" t="s">
        <v>295</v>
      </c>
    </row>
    <row r="18" spans="8:21" ht="38.25" customHeight="1" thickBot="1" x14ac:dyDescent="0.3">
      <c r="H18" s="107">
        <v>156</v>
      </c>
      <c r="I18" s="123" t="s">
        <v>277</v>
      </c>
      <c r="J18" s="111" t="s">
        <v>296</v>
      </c>
      <c r="K18" s="117" t="s">
        <v>35</v>
      </c>
      <c r="L18" s="118">
        <v>3</v>
      </c>
      <c r="M18" s="121">
        <v>23900</v>
      </c>
      <c r="N18" s="122">
        <v>71700</v>
      </c>
      <c r="O18" s="116" t="s">
        <v>36</v>
      </c>
      <c r="P18" s="116" t="s">
        <v>295</v>
      </c>
    </row>
    <row r="19" spans="8:21" ht="38.25" customHeight="1" thickBot="1" x14ac:dyDescent="0.3">
      <c r="H19" s="107">
        <v>157</v>
      </c>
      <c r="I19" s="123" t="s">
        <v>278</v>
      </c>
      <c r="J19" s="111" t="s">
        <v>296</v>
      </c>
      <c r="K19" s="117" t="s">
        <v>35</v>
      </c>
      <c r="L19" s="118">
        <v>3</v>
      </c>
      <c r="M19" s="121">
        <v>31900</v>
      </c>
      <c r="N19" s="122">
        <v>95700</v>
      </c>
      <c r="O19" s="116" t="s">
        <v>36</v>
      </c>
      <c r="P19" s="116" t="s">
        <v>295</v>
      </c>
    </row>
    <row r="20" spans="8:21" ht="38.25" customHeight="1" thickBot="1" x14ac:dyDescent="0.3">
      <c r="H20" s="107">
        <v>158</v>
      </c>
      <c r="I20" s="123" t="s">
        <v>279</v>
      </c>
      <c r="J20" s="111" t="s">
        <v>296</v>
      </c>
      <c r="K20" s="117" t="s">
        <v>35</v>
      </c>
      <c r="L20" s="118">
        <v>4</v>
      </c>
      <c r="M20" s="121">
        <v>96900</v>
      </c>
      <c r="N20" s="122">
        <v>387600</v>
      </c>
      <c r="O20" s="116" t="s">
        <v>36</v>
      </c>
      <c r="P20" s="116" t="s">
        <v>295</v>
      </c>
    </row>
    <row r="21" spans="8:21" ht="38.25" customHeight="1" thickBot="1" x14ac:dyDescent="0.3">
      <c r="H21" s="107">
        <v>159</v>
      </c>
      <c r="I21" s="123" t="s">
        <v>280</v>
      </c>
      <c r="J21" s="111" t="s">
        <v>296</v>
      </c>
      <c r="K21" s="117" t="s">
        <v>35</v>
      </c>
      <c r="L21" s="118">
        <v>4</v>
      </c>
      <c r="M21" s="121">
        <v>46900</v>
      </c>
      <c r="N21" s="122">
        <v>187600</v>
      </c>
      <c r="O21" s="116" t="s">
        <v>36</v>
      </c>
      <c r="P21" s="116" t="s">
        <v>295</v>
      </c>
    </row>
    <row r="22" spans="8:21" ht="35.25" customHeight="1" thickBot="1" x14ac:dyDescent="0.3">
      <c r="H22" s="107">
        <v>160</v>
      </c>
      <c r="I22" s="123" t="s">
        <v>281</v>
      </c>
      <c r="J22" s="111" t="s">
        <v>297</v>
      </c>
      <c r="K22" s="117" t="s">
        <v>35</v>
      </c>
      <c r="L22" s="118">
        <v>4</v>
      </c>
      <c r="M22" s="121">
        <v>22000</v>
      </c>
      <c r="N22" s="122">
        <v>88000</v>
      </c>
      <c r="O22" s="116" t="s">
        <v>36</v>
      </c>
      <c r="P22" s="116" t="s">
        <v>295</v>
      </c>
    </row>
    <row r="23" spans="8:21" ht="38.25" customHeight="1" thickBot="1" x14ac:dyDescent="0.3">
      <c r="H23" s="107">
        <v>161</v>
      </c>
      <c r="I23" s="123" t="s">
        <v>282</v>
      </c>
      <c r="J23" s="111" t="s">
        <v>296</v>
      </c>
      <c r="K23" s="117" t="s">
        <v>35</v>
      </c>
      <c r="L23" s="118">
        <v>2</v>
      </c>
      <c r="M23" s="121">
        <v>37900</v>
      </c>
      <c r="N23" s="122">
        <v>75800</v>
      </c>
      <c r="O23" s="116" t="s">
        <v>36</v>
      </c>
      <c r="P23" s="116" t="s">
        <v>295</v>
      </c>
    </row>
    <row r="24" spans="8:21" ht="38.25" customHeight="1" thickBot="1" x14ac:dyDescent="0.3">
      <c r="H24" s="107">
        <v>162</v>
      </c>
      <c r="I24" s="123" t="s">
        <v>283</v>
      </c>
      <c r="J24" s="111" t="s">
        <v>296</v>
      </c>
      <c r="K24" s="117" t="s">
        <v>35</v>
      </c>
      <c r="L24" s="118">
        <v>4</v>
      </c>
      <c r="M24" s="121">
        <v>96900</v>
      </c>
      <c r="N24" s="122">
        <v>387600</v>
      </c>
      <c r="O24" s="116" t="s">
        <v>36</v>
      </c>
      <c r="P24" s="116" t="s">
        <v>295</v>
      </c>
    </row>
    <row r="25" spans="8:21" ht="38.25" customHeight="1" thickBot="1" x14ac:dyDescent="0.3">
      <c r="H25" s="107">
        <v>163</v>
      </c>
      <c r="I25" s="123" t="s">
        <v>284</v>
      </c>
      <c r="J25" s="111" t="s">
        <v>296</v>
      </c>
      <c r="K25" s="117" t="s">
        <v>35</v>
      </c>
      <c r="L25" s="118">
        <v>4</v>
      </c>
      <c r="M25" s="121">
        <v>81400</v>
      </c>
      <c r="N25" s="122">
        <v>325600</v>
      </c>
      <c r="O25" s="116" t="s">
        <v>36</v>
      </c>
      <c r="P25" s="116" t="s">
        <v>295</v>
      </c>
    </row>
    <row r="26" spans="8:21" ht="38.25" customHeight="1" thickBot="1" x14ac:dyDescent="0.3">
      <c r="H26" s="107">
        <v>164</v>
      </c>
      <c r="I26" s="123" t="s">
        <v>285</v>
      </c>
      <c r="J26" s="111" t="s">
        <v>296</v>
      </c>
      <c r="K26" s="117" t="s">
        <v>35</v>
      </c>
      <c r="L26" s="118">
        <v>8</v>
      </c>
      <c r="M26" s="121">
        <v>18900</v>
      </c>
      <c r="N26" s="122">
        <v>151200</v>
      </c>
      <c r="O26" s="116" t="s">
        <v>36</v>
      </c>
      <c r="P26" s="116" t="s">
        <v>295</v>
      </c>
    </row>
    <row r="27" spans="8:21" ht="38.25" customHeight="1" thickBot="1" x14ac:dyDescent="0.3">
      <c r="H27" s="107">
        <v>165</v>
      </c>
      <c r="I27" s="123" t="s">
        <v>286</v>
      </c>
      <c r="J27" s="111" t="s">
        <v>296</v>
      </c>
      <c r="K27" s="117" t="s">
        <v>35</v>
      </c>
      <c r="L27" s="118">
        <v>4</v>
      </c>
      <c r="M27" s="121">
        <v>23400</v>
      </c>
      <c r="N27" s="122">
        <v>93600</v>
      </c>
      <c r="O27" s="116" t="s">
        <v>36</v>
      </c>
      <c r="P27" s="116" t="s">
        <v>295</v>
      </c>
    </row>
    <row r="28" spans="8:21" ht="35.25" customHeight="1" thickBot="1" x14ac:dyDescent="0.3">
      <c r="H28" s="107">
        <v>166</v>
      </c>
      <c r="I28" s="123" t="s">
        <v>259</v>
      </c>
      <c r="J28" s="111" t="s">
        <v>297</v>
      </c>
      <c r="K28" s="117" t="s">
        <v>42</v>
      </c>
      <c r="L28" s="118">
        <v>1</v>
      </c>
      <c r="M28" s="121">
        <v>96900</v>
      </c>
      <c r="N28" s="122">
        <v>96900</v>
      </c>
      <c r="O28" s="116" t="s">
        <v>36</v>
      </c>
      <c r="P28" s="116" t="s">
        <v>295</v>
      </c>
    </row>
    <row r="29" spans="8:21" ht="47.25" customHeight="1" thickBot="1" x14ac:dyDescent="0.3">
      <c r="H29" s="107">
        <v>167</v>
      </c>
      <c r="I29" s="123" t="s">
        <v>260</v>
      </c>
      <c r="J29" s="111" t="s">
        <v>298</v>
      </c>
      <c r="K29" s="117" t="s">
        <v>35</v>
      </c>
      <c r="L29" s="118">
        <v>1</v>
      </c>
      <c r="M29" s="121">
        <v>32900</v>
      </c>
      <c r="N29" s="122">
        <v>32900</v>
      </c>
      <c r="O29" s="116" t="s">
        <v>36</v>
      </c>
      <c r="P29" s="116" t="s">
        <v>295</v>
      </c>
    </row>
    <row r="30" spans="8:21" ht="47.25" customHeight="1" thickBot="1" x14ac:dyDescent="0.3">
      <c r="H30" s="107">
        <v>168</v>
      </c>
      <c r="I30" s="123" t="s">
        <v>261</v>
      </c>
      <c r="J30" s="111" t="s">
        <v>298</v>
      </c>
      <c r="K30" s="117" t="s">
        <v>35</v>
      </c>
      <c r="L30" s="118">
        <v>1</v>
      </c>
      <c r="M30" s="121">
        <v>32900</v>
      </c>
      <c r="N30" s="122">
        <v>32900</v>
      </c>
      <c r="O30" s="116" t="s">
        <v>36</v>
      </c>
      <c r="P30" s="116" t="s">
        <v>295</v>
      </c>
    </row>
    <row r="31" spans="8:21" ht="48.75" customHeight="1" thickBot="1" x14ac:dyDescent="0.3">
      <c r="H31" s="107">
        <v>169</v>
      </c>
      <c r="I31" s="123" t="s">
        <v>287</v>
      </c>
      <c r="J31" s="111" t="s">
        <v>297</v>
      </c>
      <c r="K31" s="117" t="s">
        <v>35</v>
      </c>
      <c r="L31" s="118">
        <v>3</v>
      </c>
      <c r="M31" s="121">
        <v>50900</v>
      </c>
      <c r="N31" s="122">
        <v>152700</v>
      </c>
      <c r="O31" s="116" t="s">
        <v>36</v>
      </c>
      <c r="P31" s="116" t="s">
        <v>295</v>
      </c>
      <c r="U31" s="127">
        <v>91260</v>
      </c>
    </row>
    <row r="32" spans="8:21" ht="38.25" customHeight="1" thickBot="1" x14ac:dyDescent="0.3">
      <c r="H32" s="107">
        <v>170</v>
      </c>
      <c r="I32" s="123" t="s">
        <v>288</v>
      </c>
      <c r="J32" s="111" t="s">
        <v>296</v>
      </c>
      <c r="K32" s="117" t="s">
        <v>35</v>
      </c>
      <c r="L32" s="118">
        <v>3</v>
      </c>
      <c r="M32" s="121">
        <v>14900</v>
      </c>
      <c r="N32" s="122">
        <v>44700</v>
      </c>
      <c r="O32" s="116" t="s">
        <v>36</v>
      </c>
      <c r="P32" s="116" t="s">
        <v>295</v>
      </c>
      <c r="U32" s="128">
        <v>108000</v>
      </c>
    </row>
    <row r="33" spans="8:21" ht="38.25" customHeight="1" thickBot="1" x14ac:dyDescent="0.3">
      <c r="H33" s="107">
        <v>171</v>
      </c>
      <c r="I33" s="123" t="s">
        <v>262</v>
      </c>
      <c r="J33" s="111" t="s">
        <v>296</v>
      </c>
      <c r="K33" s="117" t="s">
        <v>59</v>
      </c>
      <c r="L33" s="118">
        <v>2</v>
      </c>
      <c r="M33" s="121">
        <v>262900</v>
      </c>
      <c r="N33" s="122">
        <v>525800</v>
      </c>
      <c r="O33" s="116" t="s">
        <v>36</v>
      </c>
      <c r="P33" s="116" t="s">
        <v>295</v>
      </c>
      <c r="U33" s="128">
        <v>292500</v>
      </c>
    </row>
    <row r="34" spans="8:21" ht="38.25" customHeight="1" thickBot="1" x14ac:dyDescent="0.3">
      <c r="H34" s="107">
        <v>172</v>
      </c>
      <c r="I34" s="123" t="s">
        <v>289</v>
      </c>
      <c r="J34" s="111" t="s">
        <v>296</v>
      </c>
      <c r="K34" s="117" t="s">
        <v>35</v>
      </c>
      <c r="L34" s="118">
        <v>3</v>
      </c>
      <c r="M34" s="121">
        <v>14900</v>
      </c>
      <c r="N34" s="122">
        <v>44700</v>
      </c>
      <c r="O34" s="116" t="s">
        <v>36</v>
      </c>
      <c r="P34" s="116" t="s">
        <v>295</v>
      </c>
      <c r="U34" s="128">
        <v>141500</v>
      </c>
    </row>
    <row r="35" spans="8:21" ht="35.25" customHeight="1" thickBot="1" x14ac:dyDescent="0.3">
      <c r="H35" s="107">
        <v>173</v>
      </c>
      <c r="I35" s="123" t="s">
        <v>263</v>
      </c>
      <c r="J35" s="111" t="s">
        <v>297</v>
      </c>
      <c r="K35" s="117" t="s">
        <v>35</v>
      </c>
      <c r="L35" s="118">
        <v>3</v>
      </c>
      <c r="M35" s="121">
        <v>66400</v>
      </c>
      <c r="N35" s="122">
        <v>199200</v>
      </c>
      <c r="O35" s="116" t="s">
        <v>36</v>
      </c>
      <c r="P35" s="116" t="s">
        <v>295</v>
      </c>
      <c r="U35" s="128">
        <v>167200</v>
      </c>
    </row>
    <row r="36" spans="8:21" ht="35.25" customHeight="1" thickBot="1" x14ac:dyDescent="0.3">
      <c r="H36" s="107">
        <v>174</v>
      </c>
      <c r="I36" s="123" t="s">
        <v>264</v>
      </c>
      <c r="J36" s="111" t="s">
        <v>297</v>
      </c>
      <c r="K36" s="117" t="s">
        <v>35</v>
      </c>
      <c r="L36" s="118">
        <v>4</v>
      </c>
      <c r="M36" s="121">
        <v>78900</v>
      </c>
      <c r="N36" s="122">
        <v>315600</v>
      </c>
      <c r="O36" s="116" t="s">
        <v>36</v>
      </c>
      <c r="P36" s="116" t="s">
        <v>295</v>
      </c>
      <c r="U36" s="128">
        <v>120000</v>
      </c>
    </row>
    <row r="37" spans="8:21" ht="35.25" customHeight="1" thickBot="1" x14ac:dyDescent="0.3">
      <c r="H37" s="107">
        <v>175</v>
      </c>
      <c r="I37" s="123" t="s">
        <v>265</v>
      </c>
      <c r="J37" s="111" t="s">
        <v>297</v>
      </c>
      <c r="K37" s="117" t="s">
        <v>35</v>
      </c>
      <c r="L37" s="118">
        <v>4</v>
      </c>
      <c r="M37" s="121">
        <v>85000</v>
      </c>
      <c r="N37" s="122">
        <v>340000</v>
      </c>
      <c r="O37" s="116" t="s">
        <v>36</v>
      </c>
      <c r="P37" s="116" t="s">
        <v>295</v>
      </c>
    </row>
    <row r="38" spans="8:21" ht="35.25" customHeight="1" thickBot="1" x14ac:dyDescent="0.3">
      <c r="H38" s="107">
        <v>176</v>
      </c>
      <c r="I38" s="123" t="s">
        <v>290</v>
      </c>
      <c r="J38" s="111" t="s">
        <v>297</v>
      </c>
      <c r="K38" s="117" t="s">
        <v>35</v>
      </c>
      <c r="L38" s="118">
        <v>2</v>
      </c>
      <c r="M38" s="121">
        <v>18400</v>
      </c>
      <c r="N38" s="122">
        <v>36800</v>
      </c>
      <c r="O38" s="116" t="s">
        <v>36</v>
      </c>
      <c r="P38" s="116" t="s">
        <v>295</v>
      </c>
    </row>
    <row r="39" spans="8:21" ht="35.25" customHeight="1" thickBot="1" x14ac:dyDescent="0.3">
      <c r="H39" s="107">
        <v>177</v>
      </c>
      <c r="I39" s="123" t="s">
        <v>266</v>
      </c>
      <c r="J39" s="111" t="s">
        <v>297</v>
      </c>
      <c r="K39" s="117" t="s">
        <v>35</v>
      </c>
      <c r="L39" s="118">
        <v>2</v>
      </c>
      <c r="M39" s="121">
        <v>135900</v>
      </c>
      <c r="N39" s="122">
        <v>271800</v>
      </c>
      <c r="O39" s="116" t="s">
        <v>36</v>
      </c>
      <c r="P39" s="116" t="s">
        <v>295</v>
      </c>
    </row>
    <row r="40" spans="8:21" ht="35.25" customHeight="1" thickBot="1" x14ac:dyDescent="0.3">
      <c r="H40" s="107">
        <v>178</v>
      </c>
      <c r="I40" s="123" t="s">
        <v>291</v>
      </c>
      <c r="J40" s="111" t="s">
        <v>297</v>
      </c>
      <c r="K40" s="117" t="s">
        <v>35</v>
      </c>
      <c r="L40" s="118">
        <v>2</v>
      </c>
      <c r="M40" s="121">
        <v>69900</v>
      </c>
      <c r="N40" s="122">
        <v>139800</v>
      </c>
      <c r="O40" s="116" t="s">
        <v>36</v>
      </c>
      <c r="P40" s="116" t="s">
        <v>295</v>
      </c>
    </row>
    <row r="41" spans="8:21" ht="35.25" customHeight="1" thickBot="1" x14ac:dyDescent="0.3">
      <c r="H41" s="107">
        <v>179</v>
      </c>
      <c r="I41" s="120" t="s">
        <v>299</v>
      </c>
      <c r="J41" s="111" t="s">
        <v>297</v>
      </c>
      <c r="K41" s="117" t="s">
        <v>35</v>
      </c>
      <c r="L41" s="118">
        <v>2</v>
      </c>
      <c r="M41" s="121">
        <v>87900</v>
      </c>
      <c r="N41" s="122">
        <v>175800</v>
      </c>
      <c r="O41" s="116" t="s">
        <v>36</v>
      </c>
      <c r="P41" s="116" t="s">
        <v>295</v>
      </c>
    </row>
    <row r="42" spans="8:21" ht="31.5" customHeight="1" thickBot="1" x14ac:dyDescent="0.3">
      <c r="H42" s="106"/>
      <c r="I42" s="119"/>
      <c r="J42" s="112"/>
      <c r="K42" s="114"/>
      <c r="L42" s="113"/>
      <c r="M42" s="115"/>
      <c r="N42" s="200" t="s">
        <v>300</v>
      </c>
      <c r="O42" s="201"/>
      <c r="P42" s="202"/>
    </row>
  </sheetData>
  <mergeCells count="1">
    <mergeCell ref="N42:P42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3:O117"/>
  <sheetViews>
    <sheetView topLeftCell="A102" workbookViewId="0">
      <selection activeCell="M15" sqref="M15:M116"/>
    </sheetView>
  </sheetViews>
  <sheetFormatPr defaultRowHeight="15" x14ac:dyDescent="0.25"/>
  <sheetData>
    <row r="13" spans="7:15" ht="15.75" thickBot="1" x14ac:dyDescent="0.3"/>
    <row r="14" spans="7:15" ht="39" thickBot="1" x14ac:dyDescent="0.3">
      <c r="G14" s="105" t="s">
        <v>26</v>
      </c>
      <c r="H14" s="108" t="s">
        <v>1</v>
      </c>
      <c r="I14" s="109" t="s">
        <v>292</v>
      </c>
      <c r="J14" s="110" t="s">
        <v>28</v>
      </c>
      <c r="K14" s="110" t="s">
        <v>29</v>
      </c>
      <c r="L14" s="110" t="s">
        <v>293</v>
      </c>
      <c r="M14" s="110" t="s">
        <v>31</v>
      </c>
      <c r="N14" s="109" t="s">
        <v>294</v>
      </c>
      <c r="O14" s="109" t="s">
        <v>33</v>
      </c>
    </row>
    <row r="15" spans="7:15" ht="38.25" x14ac:dyDescent="0.25">
      <c r="G15" s="206">
        <v>146</v>
      </c>
      <c r="H15" s="209" t="s">
        <v>267</v>
      </c>
      <c r="I15" s="111" t="s">
        <v>296</v>
      </c>
      <c r="J15" s="212" t="s">
        <v>35</v>
      </c>
      <c r="K15" s="215">
        <v>5</v>
      </c>
      <c r="L15" s="218">
        <v>30000</v>
      </c>
      <c r="M15" s="221">
        <v>150000</v>
      </c>
      <c r="N15" s="203" t="s">
        <v>36</v>
      </c>
      <c r="O15" s="203" t="s">
        <v>295</v>
      </c>
    </row>
    <row r="16" spans="7:15" ht="51" x14ac:dyDescent="0.25">
      <c r="G16" s="207"/>
      <c r="H16" s="210"/>
      <c r="I16" s="111" t="s">
        <v>416</v>
      </c>
      <c r="J16" s="213"/>
      <c r="K16" s="216"/>
      <c r="L16" s="219"/>
      <c r="M16" s="222"/>
      <c r="N16" s="204"/>
      <c r="O16" s="204"/>
    </row>
    <row r="17" spans="7:15" ht="15.75" thickBot="1" x14ac:dyDescent="0.3">
      <c r="G17" s="208"/>
      <c r="H17" s="211"/>
      <c r="I17" s="112" t="s">
        <v>417</v>
      </c>
      <c r="J17" s="214"/>
      <c r="K17" s="217"/>
      <c r="L17" s="220"/>
      <c r="M17" s="223"/>
      <c r="N17" s="205"/>
      <c r="O17" s="205"/>
    </row>
    <row r="18" spans="7:15" ht="38.25" x14ac:dyDescent="0.25">
      <c r="G18" s="206">
        <v>147</v>
      </c>
      <c r="H18" s="209" t="s">
        <v>418</v>
      </c>
      <c r="I18" s="111" t="s">
        <v>296</v>
      </c>
      <c r="J18" s="212" t="s">
        <v>35</v>
      </c>
      <c r="K18" s="215">
        <v>5</v>
      </c>
      <c r="L18" s="218">
        <v>15900</v>
      </c>
      <c r="M18" s="221">
        <v>79500</v>
      </c>
      <c r="N18" s="203" t="s">
        <v>36</v>
      </c>
      <c r="O18" s="203" t="s">
        <v>295</v>
      </c>
    </row>
    <row r="19" spans="7:15" ht="51" x14ac:dyDescent="0.25">
      <c r="G19" s="207"/>
      <c r="H19" s="210"/>
      <c r="I19" s="111" t="s">
        <v>416</v>
      </c>
      <c r="J19" s="213"/>
      <c r="K19" s="216"/>
      <c r="L19" s="219"/>
      <c r="M19" s="222"/>
      <c r="N19" s="204"/>
      <c r="O19" s="204"/>
    </row>
    <row r="20" spans="7:15" ht="15.75" thickBot="1" x14ac:dyDescent="0.3">
      <c r="G20" s="208"/>
      <c r="H20" s="211"/>
      <c r="I20" s="112" t="s">
        <v>417</v>
      </c>
      <c r="J20" s="214"/>
      <c r="K20" s="217"/>
      <c r="L20" s="220"/>
      <c r="M20" s="223"/>
      <c r="N20" s="205"/>
      <c r="O20" s="205"/>
    </row>
    <row r="21" spans="7:15" ht="38.25" x14ac:dyDescent="0.25">
      <c r="G21" s="206">
        <v>148</v>
      </c>
      <c r="H21" s="209" t="s">
        <v>269</v>
      </c>
      <c r="I21" s="111" t="s">
        <v>296</v>
      </c>
      <c r="J21" s="212" t="s">
        <v>35</v>
      </c>
      <c r="K21" s="215">
        <v>4</v>
      </c>
      <c r="L21" s="218">
        <v>95900</v>
      </c>
      <c r="M21" s="221">
        <v>383600</v>
      </c>
      <c r="N21" s="203" t="s">
        <v>36</v>
      </c>
      <c r="O21" s="203" t="s">
        <v>295</v>
      </c>
    </row>
    <row r="22" spans="7:15" ht="51" x14ac:dyDescent="0.25">
      <c r="G22" s="207"/>
      <c r="H22" s="210"/>
      <c r="I22" s="111" t="s">
        <v>416</v>
      </c>
      <c r="J22" s="213"/>
      <c r="K22" s="216"/>
      <c r="L22" s="219"/>
      <c r="M22" s="222"/>
      <c r="N22" s="204"/>
      <c r="O22" s="204"/>
    </row>
    <row r="23" spans="7:15" ht="15.75" thickBot="1" x14ac:dyDescent="0.3">
      <c r="G23" s="208"/>
      <c r="H23" s="211"/>
      <c r="I23" s="112" t="s">
        <v>417</v>
      </c>
      <c r="J23" s="214"/>
      <c r="K23" s="217"/>
      <c r="L23" s="220"/>
      <c r="M23" s="223"/>
      <c r="N23" s="205"/>
      <c r="O23" s="205"/>
    </row>
    <row r="24" spans="7:15" ht="38.25" x14ac:dyDescent="0.25">
      <c r="G24" s="206">
        <v>149</v>
      </c>
      <c r="H24" s="209" t="s">
        <v>419</v>
      </c>
      <c r="I24" s="111" t="s">
        <v>296</v>
      </c>
      <c r="J24" s="212" t="s">
        <v>35</v>
      </c>
      <c r="K24" s="215">
        <v>5</v>
      </c>
      <c r="L24" s="218">
        <v>30000</v>
      </c>
      <c r="M24" s="221">
        <v>150000</v>
      </c>
      <c r="N24" s="203" t="s">
        <v>36</v>
      </c>
      <c r="O24" s="203" t="s">
        <v>295</v>
      </c>
    </row>
    <row r="25" spans="7:15" ht="51" x14ac:dyDescent="0.25">
      <c r="G25" s="207"/>
      <c r="H25" s="210"/>
      <c r="I25" s="111" t="s">
        <v>416</v>
      </c>
      <c r="J25" s="213"/>
      <c r="K25" s="216"/>
      <c r="L25" s="219"/>
      <c r="M25" s="222"/>
      <c r="N25" s="204"/>
      <c r="O25" s="204"/>
    </row>
    <row r="26" spans="7:15" ht="15.75" thickBot="1" x14ac:dyDescent="0.3">
      <c r="G26" s="208"/>
      <c r="H26" s="211"/>
      <c r="I26" s="112" t="s">
        <v>417</v>
      </c>
      <c r="J26" s="214"/>
      <c r="K26" s="217"/>
      <c r="L26" s="220"/>
      <c r="M26" s="223"/>
      <c r="N26" s="205"/>
      <c r="O26" s="205"/>
    </row>
    <row r="27" spans="7:15" ht="38.25" x14ac:dyDescent="0.25">
      <c r="G27" s="206">
        <v>150</v>
      </c>
      <c r="H27" s="209" t="s">
        <v>271</v>
      </c>
      <c r="I27" s="111" t="s">
        <v>296</v>
      </c>
      <c r="J27" s="212" t="s">
        <v>35</v>
      </c>
      <c r="K27" s="215">
        <v>3</v>
      </c>
      <c r="L27" s="218">
        <v>145400</v>
      </c>
      <c r="M27" s="221">
        <v>436200</v>
      </c>
      <c r="N27" s="203" t="s">
        <v>36</v>
      </c>
      <c r="O27" s="203" t="s">
        <v>295</v>
      </c>
    </row>
    <row r="28" spans="7:15" ht="51" x14ac:dyDescent="0.25">
      <c r="G28" s="207"/>
      <c r="H28" s="210"/>
      <c r="I28" s="111" t="s">
        <v>416</v>
      </c>
      <c r="J28" s="213"/>
      <c r="K28" s="216"/>
      <c r="L28" s="219"/>
      <c r="M28" s="222"/>
      <c r="N28" s="204"/>
      <c r="O28" s="204"/>
    </row>
    <row r="29" spans="7:15" ht="15.75" thickBot="1" x14ac:dyDescent="0.3">
      <c r="G29" s="208"/>
      <c r="H29" s="211"/>
      <c r="I29" s="112" t="s">
        <v>417</v>
      </c>
      <c r="J29" s="214"/>
      <c r="K29" s="217"/>
      <c r="L29" s="220"/>
      <c r="M29" s="223"/>
      <c r="N29" s="205"/>
      <c r="O29" s="205"/>
    </row>
    <row r="30" spans="7:15" ht="38.25" x14ac:dyDescent="0.25">
      <c r="G30" s="206">
        <v>151</v>
      </c>
      <c r="H30" s="209" t="s">
        <v>272</v>
      </c>
      <c r="I30" s="111" t="s">
        <v>296</v>
      </c>
      <c r="J30" s="212" t="s">
        <v>35</v>
      </c>
      <c r="K30" s="215">
        <v>4</v>
      </c>
      <c r="L30" s="218">
        <v>10900</v>
      </c>
      <c r="M30" s="221">
        <v>43600</v>
      </c>
      <c r="N30" s="203" t="s">
        <v>36</v>
      </c>
      <c r="O30" s="203" t="s">
        <v>295</v>
      </c>
    </row>
    <row r="31" spans="7:15" ht="51" x14ac:dyDescent="0.25">
      <c r="G31" s="207"/>
      <c r="H31" s="210"/>
      <c r="I31" s="111" t="s">
        <v>416</v>
      </c>
      <c r="J31" s="213"/>
      <c r="K31" s="216"/>
      <c r="L31" s="219"/>
      <c r="M31" s="222"/>
      <c r="N31" s="204"/>
      <c r="O31" s="204"/>
    </row>
    <row r="32" spans="7:15" ht="15.75" thickBot="1" x14ac:dyDescent="0.3">
      <c r="G32" s="208"/>
      <c r="H32" s="211"/>
      <c r="I32" s="112" t="s">
        <v>417</v>
      </c>
      <c r="J32" s="214"/>
      <c r="K32" s="217"/>
      <c r="L32" s="220"/>
      <c r="M32" s="223"/>
      <c r="N32" s="205"/>
      <c r="O32" s="205"/>
    </row>
    <row r="33" spans="7:15" ht="38.25" x14ac:dyDescent="0.25">
      <c r="G33" s="206">
        <v>152</v>
      </c>
      <c r="H33" s="209" t="s">
        <v>273</v>
      </c>
      <c r="I33" s="111" t="s">
        <v>296</v>
      </c>
      <c r="J33" s="212" t="s">
        <v>35</v>
      </c>
      <c r="K33" s="215">
        <v>4</v>
      </c>
      <c r="L33" s="218">
        <v>16000</v>
      </c>
      <c r="M33" s="221">
        <v>64000</v>
      </c>
      <c r="N33" s="203" t="s">
        <v>36</v>
      </c>
      <c r="O33" s="203" t="s">
        <v>295</v>
      </c>
    </row>
    <row r="34" spans="7:15" ht="51" x14ac:dyDescent="0.25">
      <c r="G34" s="207"/>
      <c r="H34" s="210"/>
      <c r="I34" s="111" t="s">
        <v>416</v>
      </c>
      <c r="J34" s="213"/>
      <c r="K34" s="216"/>
      <c r="L34" s="219"/>
      <c r="M34" s="222"/>
      <c r="N34" s="204"/>
      <c r="O34" s="204"/>
    </row>
    <row r="35" spans="7:15" ht="15.75" thickBot="1" x14ac:dyDescent="0.3">
      <c r="G35" s="208"/>
      <c r="H35" s="211"/>
      <c r="I35" s="112" t="s">
        <v>417</v>
      </c>
      <c r="J35" s="214"/>
      <c r="K35" s="217"/>
      <c r="L35" s="220"/>
      <c r="M35" s="223"/>
      <c r="N35" s="205"/>
      <c r="O35" s="205"/>
    </row>
    <row r="36" spans="7:15" ht="38.25" x14ac:dyDescent="0.25">
      <c r="G36" s="206">
        <v>153</v>
      </c>
      <c r="H36" s="209" t="s">
        <v>420</v>
      </c>
      <c r="I36" s="111" t="s">
        <v>296</v>
      </c>
      <c r="J36" s="212" t="s">
        <v>35</v>
      </c>
      <c r="K36" s="215">
        <v>2</v>
      </c>
      <c r="L36" s="218">
        <v>24900</v>
      </c>
      <c r="M36" s="221">
        <v>49800</v>
      </c>
      <c r="N36" s="203" t="s">
        <v>36</v>
      </c>
      <c r="O36" s="203" t="s">
        <v>295</v>
      </c>
    </row>
    <row r="37" spans="7:15" ht="51" x14ac:dyDescent="0.25">
      <c r="G37" s="207"/>
      <c r="H37" s="210"/>
      <c r="I37" s="111" t="s">
        <v>416</v>
      </c>
      <c r="J37" s="213"/>
      <c r="K37" s="216"/>
      <c r="L37" s="219"/>
      <c r="M37" s="222"/>
      <c r="N37" s="204"/>
      <c r="O37" s="204"/>
    </row>
    <row r="38" spans="7:15" ht="15.75" thickBot="1" x14ac:dyDescent="0.3">
      <c r="G38" s="208"/>
      <c r="H38" s="211"/>
      <c r="I38" s="112" t="s">
        <v>417</v>
      </c>
      <c r="J38" s="214"/>
      <c r="K38" s="217"/>
      <c r="L38" s="220"/>
      <c r="M38" s="223"/>
      <c r="N38" s="205"/>
      <c r="O38" s="205"/>
    </row>
    <row r="39" spans="7:15" ht="35.25" customHeight="1" x14ac:dyDescent="0.25">
      <c r="G39" s="206">
        <v>154</v>
      </c>
      <c r="H39" s="209" t="s">
        <v>421</v>
      </c>
      <c r="I39" s="111" t="s">
        <v>297</v>
      </c>
      <c r="J39" s="212" t="s">
        <v>35</v>
      </c>
      <c r="K39" s="215">
        <v>4</v>
      </c>
      <c r="L39" s="218">
        <v>21400</v>
      </c>
      <c r="M39" s="221">
        <v>85600</v>
      </c>
      <c r="N39" s="203" t="s">
        <v>36</v>
      </c>
      <c r="O39" s="203" t="s">
        <v>295</v>
      </c>
    </row>
    <row r="40" spans="7:15" ht="51" x14ac:dyDescent="0.25">
      <c r="G40" s="207"/>
      <c r="H40" s="210"/>
      <c r="I40" s="111" t="s">
        <v>416</v>
      </c>
      <c r="J40" s="213"/>
      <c r="K40" s="216"/>
      <c r="L40" s="219"/>
      <c r="M40" s="222"/>
      <c r="N40" s="204"/>
      <c r="O40" s="204"/>
    </row>
    <row r="41" spans="7:15" ht="15.75" thickBot="1" x14ac:dyDescent="0.3">
      <c r="G41" s="208"/>
      <c r="H41" s="211"/>
      <c r="I41" s="112" t="s">
        <v>417</v>
      </c>
      <c r="J41" s="214"/>
      <c r="K41" s="217"/>
      <c r="L41" s="220"/>
      <c r="M41" s="223"/>
      <c r="N41" s="205"/>
      <c r="O41" s="205"/>
    </row>
    <row r="42" spans="7:15" ht="38.25" x14ac:dyDescent="0.25">
      <c r="G42" s="206">
        <v>155</v>
      </c>
      <c r="H42" s="209" t="s">
        <v>422</v>
      </c>
      <c r="I42" s="111" t="s">
        <v>296</v>
      </c>
      <c r="J42" s="212" t="s">
        <v>35</v>
      </c>
      <c r="K42" s="215">
        <v>4</v>
      </c>
      <c r="L42" s="218">
        <v>30000</v>
      </c>
      <c r="M42" s="221">
        <v>120000</v>
      </c>
      <c r="N42" s="203" t="s">
        <v>36</v>
      </c>
      <c r="O42" s="203" t="s">
        <v>295</v>
      </c>
    </row>
    <row r="43" spans="7:15" ht="51" x14ac:dyDescent="0.25">
      <c r="G43" s="207"/>
      <c r="H43" s="210"/>
      <c r="I43" s="111" t="s">
        <v>416</v>
      </c>
      <c r="J43" s="213"/>
      <c r="K43" s="216"/>
      <c r="L43" s="219"/>
      <c r="M43" s="222"/>
      <c r="N43" s="204"/>
      <c r="O43" s="204"/>
    </row>
    <row r="44" spans="7:15" ht="15.75" thickBot="1" x14ac:dyDescent="0.3">
      <c r="G44" s="208"/>
      <c r="H44" s="211"/>
      <c r="I44" s="112" t="s">
        <v>417</v>
      </c>
      <c r="J44" s="214"/>
      <c r="K44" s="217"/>
      <c r="L44" s="220"/>
      <c r="M44" s="223"/>
      <c r="N44" s="205"/>
      <c r="O44" s="205"/>
    </row>
    <row r="45" spans="7:15" ht="38.25" x14ac:dyDescent="0.25">
      <c r="G45" s="206">
        <v>156</v>
      </c>
      <c r="H45" s="209" t="s">
        <v>423</v>
      </c>
      <c r="I45" s="111" t="s">
        <v>296</v>
      </c>
      <c r="J45" s="212" t="s">
        <v>35</v>
      </c>
      <c r="K45" s="215">
        <v>3</v>
      </c>
      <c r="L45" s="218">
        <v>23900</v>
      </c>
      <c r="M45" s="221">
        <v>71700</v>
      </c>
      <c r="N45" s="203" t="s">
        <v>36</v>
      </c>
      <c r="O45" s="203" t="s">
        <v>295</v>
      </c>
    </row>
    <row r="46" spans="7:15" ht="51" x14ac:dyDescent="0.25">
      <c r="G46" s="207"/>
      <c r="H46" s="210"/>
      <c r="I46" s="111" t="s">
        <v>416</v>
      </c>
      <c r="J46" s="213"/>
      <c r="K46" s="216"/>
      <c r="L46" s="219"/>
      <c r="M46" s="222"/>
      <c r="N46" s="204"/>
      <c r="O46" s="204"/>
    </row>
    <row r="47" spans="7:15" ht="15.75" thickBot="1" x14ac:dyDescent="0.3">
      <c r="G47" s="208"/>
      <c r="H47" s="211"/>
      <c r="I47" s="112" t="s">
        <v>417</v>
      </c>
      <c r="J47" s="214"/>
      <c r="K47" s="217"/>
      <c r="L47" s="220"/>
      <c r="M47" s="223"/>
      <c r="N47" s="205"/>
      <c r="O47" s="205"/>
    </row>
    <row r="48" spans="7:15" ht="38.25" x14ac:dyDescent="0.25">
      <c r="G48" s="206">
        <v>157</v>
      </c>
      <c r="H48" s="209" t="s">
        <v>278</v>
      </c>
      <c r="I48" s="111" t="s">
        <v>296</v>
      </c>
      <c r="J48" s="212" t="s">
        <v>35</v>
      </c>
      <c r="K48" s="215">
        <v>3</v>
      </c>
      <c r="L48" s="218">
        <v>31900</v>
      </c>
      <c r="M48" s="221">
        <v>95700</v>
      </c>
      <c r="N48" s="203" t="s">
        <v>36</v>
      </c>
      <c r="O48" s="203" t="s">
        <v>295</v>
      </c>
    </row>
    <row r="49" spans="7:15" ht="51" x14ac:dyDescent="0.25">
      <c r="G49" s="207"/>
      <c r="H49" s="210"/>
      <c r="I49" s="111" t="s">
        <v>416</v>
      </c>
      <c r="J49" s="213"/>
      <c r="K49" s="216"/>
      <c r="L49" s="219"/>
      <c r="M49" s="222"/>
      <c r="N49" s="204"/>
      <c r="O49" s="204"/>
    </row>
    <row r="50" spans="7:15" ht="15.75" thickBot="1" x14ac:dyDescent="0.3">
      <c r="G50" s="208"/>
      <c r="H50" s="211"/>
      <c r="I50" s="112" t="s">
        <v>417</v>
      </c>
      <c r="J50" s="214"/>
      <c r="K50" s="217"/>
      <c r="L50" s="220"/>
      <c r="M50" s="223"/>
      <c r="N50" s="205"/>
      <c r="O50" s="205"/>
    </row>
    <row r="51" spans="7:15" ht="38.25" x14ac:dyDescent="0.25">
      <c r="G51" s="206">
        <v>158</v>
      </c>
      <c r="H51" s="209" t="s">
        <v>279</v>
      </c>
      <c r="I51" s="111" t="s">
        <v>296</v>
      </c>
      <c r="J51" s="212" t="s">
        <v>35</v>
      </c>
      <c r="K51" s="215">
        <v>4</v>
      </c>
      <c r="L51" s="218">
        <v>96900</v>
      </c>
      <c r="M51" s="221">
        <v>387600</v>
      </c>
      <c r="N51" s="203" t="s">
        <v>36</v>
      </c>
      <c r="O51" s="203" t="s">
        <v>295</v>
      </c>
    </row>
    <row r="52" spans="7:15" ht="51" x14ac:dyDescent="0.25">
      <c r="G52" s="207"/>
      <c r="H52" s="210"/>
      <c r="I52" s="111" t="s">
        <v>416</v>
      </c>
      <c r="J52" s="213"/>
      <c r="K52" s="216"/>
      <c r="L52" s="219"/>
      <c r="M52" s="222"/>
      <c r="N52" s="204"/>
      <c r="O52" s="204"/>
    </row>
    <row r="53" spans="7:15" ht="15.75" thickBot="1" x14ac:dyDescent="0.3">
      <c r="G53" s="208"/>
      <c r="H53" s="211"/>
      <c r="I53" s="112" t="s">
        <v>417</v>
      </c>
      <c r="J53" s="214"/>
      <c r="K53" s="217"/>
      <c r="L53" s="220"/>
      <c r="M53" s="223"/>
      <c r="N53" s="205"/>
      <c r="O53" s="205"/>
    </row>
    <row r="54" spans="7:15" ht="38.25" x14ac:dyDescent="0.25">
      <c r="G54" s="206">
        <v>159</v>
      </c>
      <c r="H54" s="209" t="s">
        <v>280</v>
      </c>
      <c r="I54" s="111" t="s">
        <v>296</v>
      </c>
      <c r="J54" s="212" t="s">
        <v>35</v>
      </c>
      <c r="K54" s="215">
        <v>4</v>
      </c>
      <c r="L54" s="218">
        <v>46900</v>
      </c>
      <c r="M54" s="221">
        <v>187600</v>
      </c>
      <c r="N54" s="203" t="s">
        <v>36</v>
      </c>
      <c r="O54" s="203" t="s">
        <v>295</v>
      </c>
    </row>
    <row r="55" spans="7:15" ht="51" x14ac:dyDescent="0.25">
      <c r="G55" s="207"/>
      <c r="H55" s="210"/>
      <c r="I55" s="111" t="s">
        <v>416</v>
      </c>
      <c r="J55" s="213"/>
      <c r="K55" s="216"/>
      <c r="L55" s="219"/>
      <c r="M55" s="222"/>
      <c r="N55" s="204"/>
      <c r="O55" s="204"/>
    </row>
    <row r="56" spans="7:15" ht="15.75" thickBot="1" x14ac:dyDescent="0.3">
      <c r="G56" s="208"/>
      <c r="H56" s="211"/>
      <c r="I56" s="112" t="s">
        <v>417</v>
      </c>
      <c r="J56" s="214"/>
      <c r="K56" s="217"/>
      <c r="L56" s="220"/>
      <c r="M56" s="223"/>
      <c r="N56" s="205"/>
      <c r="O56" s="205"/>
    </row>
    <row r="57" spans="7:15" ht="35.25" customHeight="1" x14ac:dyDescent="0.25">
      <c r="G57" s="206">
        <v>160</v>
      </c>
      <c r="H57" s="209" t="s">
        <v>424</v>
      </c>
      <c r="I57" s="111" t="s">
        <v>297</v>
      </c>
      <c r="J57" s="212" t="s">
        <v>35</v>
      </c>
      <c r="K57" s="215">
        <v>4</v>
      </c>
      <c r="L57" s="218">
        <v>22000</v>
      </c>
      <c r="M57" s="221">
        <v>88000</v>
      </c>
      <c r="N57" s="203" t="s">
        <v>36</v>
      </c>
      <c r="O57" s="203" t="s">
        <v>295</v>
      </c>
    </row>
    <row r="58" spans="7:15" ht="51" x14ac:dyDescent="0.25">
      <c r="G58" s="207"/>
      <c r="H58" s="210"/>
      <c r="I58" s="111" t="s">
        <v>416</v>
      </c>
      <c r="J58" s="213"/>
      <c r="K58" s="216"/>
      <c r="L58" s="219"/>
      <c r="M58" s="222"/>
      <c r="N58" s="204"/>
      <c r="O58" s="204"/>
    </row>
    <row r="59" spans="7:15" ht="15.75" thickBot="1" x14ac:dyDescent="0.3">
      <c r="G59" s="208"/>
      <c r="H59" s="211"/>
      <c r="I59" s="112" t="s">
        <v>417</v>
      </c>
      <c r="J59" s="214"/>
      <c r="K59" s="217"/>
      <c r="L59" s="220"/>
      <c r="M59" s="223"/>
      <c r="N59" s="205"/>
      <c r="O59" s="205"/>
    </row>
    <row r="60" spans="7:15" ht="38.25" x14ac:dyDescent="0.25">
      <c r="G60" s="206">
        <v>161</v>
      </c>
      <c r="H60" s="209" t="s">
        <v>425</v>
      </c>
      <c r="I60" s="111" t="s">
        <v>296</v>
      </c>
      <c r="J60" s="212" t="s">
        <v>35</v>
      </c>
      <c r="K60" s="215">
        <v>2</v>
      </c>
      <c r="L60" s="218">
        <v>37900</v>
      </c>
      <c r="M60" s="221">
        <v>75800</v>
      </c>
      <c r="N60" s="203" t="s">
        <v>36</v>
      </c>
      <c r="O60" s="203" t="s">
        <v>295</v>
      </c>
    </row>
    <row r="61" spans="7:15" ht="51" x14ac:dyDescent="0.25">
      <c r="G61" s="207"/>
      <c r="H61" s="210"/>
      <c r="I61" s="111" t="s">
        <v>416</v>
      </c>
      <c r="J61" s="213"/>
      <c r="K61" s="216"/>
      <c r="L61" s="219"/>
      <c r="M61" s="222"/>
      <c r="N61" s="204"/>
      <c r="O61" s="204"/>
    </row>
    <row r="62" spans="7:15" ht="15.75" thickBot="1" x14ac:dyDescent="0.3">
      <c r="G62" s="208"/>
      <c r="H62" s="211"/>
      <c r="I62" s="112" t="s">
        <v>417</v>
      </c>
      <c r="J62" s="214"/>
      <c r="K62" s="217"/>
      <c r="L62" s="220"/>
      <c r="M62" s="223"/>
      <c r="N62" s="205"/>
      <c r="O62" s="205"/>
    </row>
    <row r="63" spans="7:15" ht="38.25" x14ac:dyDescent="0.25">
      <c r="G63" s="206">
        <v>162</v>
      </c>
      <c r="H63" s="209" t="s">
        <v>426</v>
      </c>
      <c r="I63" s="111" t="s">
        <v>296</v>
      </c>
      <c r="J63" s="212" t="s">
        <v>35</v>
      </c>
      <c r="K63" s="215">
        <v>4</v>
      </c>
      <c r="L63" s="218">
        <v>96900</v>
      </c>
      <c r="M63" s="221">
        <v>387600</v>
      </c>
      <c r="N63" s="203" t="s">
        <v>36</v>
      </c>
      <c r="O63" s="203" t="s">
        <v>295</v>
      </c>
    </row>
    <row r="64" spans="7:15" ht="51" x14ac:dyDescent="0.25">
      <c r="G64" s="207"/>
      <c r="H64" s="210"/>
      <c r="I64" s="111" t="s">
        <v>416</v>
      </c>
      <c r="J64" s="213"/>
      <c r="K64" s="216"/>
      <c r="L64" s="219"/>
      <c r="M64" s="222"/>
      <c r="N64" s="204"/>
      <c r="O64" s="204"/>
    </row>
    <row r="65" spans="7:15" ht="15.75" thickBot="1" x14ac:dyDescent="0.3">
      <c r="G65" s="208"/>
      <c r="H65" s="211"/>
      <c r="I65" s="112" t="s">
        <v>417</v>
      </c>
      <c r="J65" s="214"/>
      <c r="K65" s="217"/>
      <c r="L65" s="220"/>
      <c r="M65" s="223"/>
      <c r="N65" s="205"/>
      <c r="O65" s="205"/>
    </row>
    <row r="66" spans="7:15" ht="38.25" x14ac:dyDescent="0.25">
      <c r="G66" s="206">
        <v>163</v>
      </c>
      <c r="H66" s="209" t="s">
        <v>427</v>
      </c>
      <c r="I66" s="111" t="s">
        <v>296</v>
      </c>
      <c r="J66" s="212" t="s">
        <v>35</v>
      </c>
      <c r="K66" s="215">
        <v>4</v>
      </c>
      <c r="L66" s="218">
        <v>81400</v>
      </c>
      <c r="M66" s="221">
        <v>325600</v>
      </c>
      <c r="N66" s="203" t="s">
        <v>36</v>
      </c>
      <c r="O66" s="203" t="s">
        <v>295</v>
      </c>
    </row>
    <row r="67" spans="7:15" ht="51" x14ac:dyDescent="0.25">
      <c r="G67" s="207"/>
      <c r="H67" s="210"/>
      <c r="I67" s="111" t="s">
        <v>416</v>
      </c>
      <c r="J67" s="213"/>
      <c r="K67" s="216"/>
      <c r="L67" s="219"/>
      <c r="M67" s="222"/>
      <c r="N67" s="204"/>
      <c r="O67" s="204"/>
    </row>
    <row r="68" spans="7:15" ht="15.75" thickBot="1" x14ac:dyDescent="0.3">
      <c r="G68" s="208"/>
      <c r="H68" s="211"/>
      <c r="I68" s="112" t="s">
        <v>417</v>
      </c>
      <c r="J68" s="214"/>
      <c r="K68" s="217"/>
      <c r="L68" s="220"/>
      <c r="M68" s="223"/>
      <c r="N68" s="205"/>
      <c r="O68" s="205"/>
    </row>
    <row r="69" spans="7:15" ht="38.25" x14ac:dyDescent="0.25">
      <c r="G69" s="206">
        <v>164</v>
      </c>
      <c r="H69" s="209" t="s">
        <v>428</v>
      </c>
      <c r="I69" s="111" t="s">
        <v>296</v>
      </c>
      <c r="J69" s="212" t="s">
        <v>35</v>
      </c>
      <c r="K69" s="215">
        <v>8</v>
      </c>
      <c r="L69" s="218">
        <v>18900</v>
      </c>
      <c r="M69" s="221">
        <v>151200</v>
      </c>
      <c r="N69" s="203" t="s">
        <v>36</v>
      </c>
      <c r="O69" s="203" t="s">
        <v>295</v>
      </c>
    </row>
    <row r="70" spans="7:15" ht="51" x14ac:dyDescent="0.25">
      <c r="G70" s="207"/>
      <c r="H70" s="210"/>
      <c r="I70" s="111" t="s">
        <v>416</v>
      </c>
      <c r="J70" s="213"/>
      <c r="K70" s="216"/>
      <c r="L70" s="219"/>
      <c r="M70" s="222"/>
      <c r="N70" s="204"/>
      <c r="O70" s="204"/>
    </row>
    <row r="71" spans="7:15" ht="15.75" thickBot="1" x14ac:dyDescent="0.3">
      <c r="G71" s="208"/>
      <c r="H71" s="211"/>
      <c r="I71" s="112" t="s">
        <v>417</v>
      </c>
      <c r="J71" s="214"/>
      <c r="K71" s="217"/>
      <c r="L71" s="220"/>
      <c r="M71" s="223"/>
      <c r="N71" s="205"/>
      <c r="O71" s="205"/>
    </row>
    <row r="72" spans="7:15" ht="38.25" x14ac:dyDescent="0.25">
      <c r="G72" s="206">
        <v>165</v>
      </c>
      <c r="H72" s="209" t="s">
        <v>429</v>
      </c>
      <c r="I72" s="111" t="s">
        <v>296</v>
      </c>
      <c r="J72" s="212" t="s">
        <v>35</v>
      </c>
      <c r="K72" s="215">
        <v>4</v>
      </c>
      <c r="L72" s="218">
        <v>23400</v>
      </c>
      <c r="M72" s="221">
        <v>93600</v>
      </c>
      <c r="N72" s="203" t="s">
        <v>36</v>
      </c>
      <c r="O72" s="203" t="s">
        <v>295</v>
      </c>
    </row>
    <row r="73" spans="7:15" ht="51" x14ac:dyDescent="0.25">
      <c r="G73" s="207"/>
      <c r="H73" s="210"/>
      <c r="I73" s="111" t="s">
        <v>416</v>
      </c>
      <c r="J73" s="213"/>
      <c r="K73" s="216"/>
      <c r="L73" s="219"/>
      <c r="M73" s="222"/>
      <c r="N73" s="204"/>
      <c r="O73" s="204"/>
    </row>
    <row r="74" spans="7:15" ht="15.75" thickBot="1" x14ac:dyDescent="0.3">
      <c r="G74" s="208"/>
      <c r="H74" s="211"/>
      <c r="I74" s="112" t="s">
        <v>417</v>
      </c>
      <c r="J74" s="214"/>
      <c r="K74" s="217"/>
      <c r="L74" s="220"/>
      <c r="M74" s="223"/>
      <c r="N74" s="205"/>
      <c r="O74" s="205"/>
    </row>
    <row r="75" spans="7:15" ht="35.25" customHeight="1" x14ac:dyDescent="0.25">
      <c r="G75" s="206">
        <v>166</v>
      </c>
      <c r="H75" s="209" t="s">
        <v>259</v>
      </c>
      <c r="I75" s="111" t="s">
        <v>297</v>
      </c>
      <c r="J75" s="212" t="s">
        <v>42</v>
      </c>
      <c r="K75" s="215">
        <v>1</v>
      </c>
      <c r="L75" s="218">
        <v>96900</v>
      </c>
      <c r="M75" s="221">
        <v>96900</v>
      </c>
      <c r="N75" s="203" t="s">
        <v>36</v>
      </c>
      <c r="O75" s="203" t="s">
        <v>295</v>
      </c>
    </row>
    <row r="76" spans="7:15" ht="51" x14ac:dyDescent="0.25">
      <c r="G76" s="207"/>
      <c r="H76" s="210"/>
      <c r="I76" s="111" t="s">
        <v>416</v>
      </c>
      <c r="J76" s="213"/>
      <c r="K76" s="216"/>
      <c r="L76" s="219"/>
      <c r="M76" s="222"/>
      <c r="N76" s="204"/>
      <c r="O76" s="204"/>
    </row>
    <row r="77" spans="7:15" ht="15.75" thickBot="1" x14ac:dyDescent="0.3">
      <c r="G77" s="208"/>
      <c r="H77" s="211"/>
      <c r="I77" s="112" t="s">
        <v>417</v>
      </c>
      <c r="J77" s="214"/>
      <c r="K77" s="217"/>
      <c r="L77" s="220"/>
      <c r="M77" s="223"/>
      <c r="N77" s="205"/>
      <c r="O77" s="205"/>
    </row>
    <row r="78" spans="7:15" ht="47.25" customHeight="1" x14ac:dyDescent="0.25">
      <c r="G78" s="206">
        <v>167</v>
      </c>
      <c r="H78" s="209" t="s">
        <v>260</v>
      </c>
      <c r="I78" s="111" t="s">
        <v>298</v>
      </c>
      <c r="J78" s="212" t="s">
        <v>35</v>
      </c>
      <c r="K78" s="215">
        <v>1</v>
      </c>
      <c r="L78" s="218">
        <v>32900</v>
      </c>
      <c r="M78" s="221">
        <v>32900</v>
      </c>
      <c r="N78" s="203" t="s">
        <v>36</v>
      </c>
      <c r="O78" s="203" t="s">
        <v>295</v>
      </c>
    </row>
    <row r="79" spans="7:15" ht="51" x14ac:dyDescent="0.25">
      <c r="G79" s="207"/>
      <c r="H79" s="210"/>
      <c r="I79" s="111" t="s">
        <v>416</v>
      </c>
      <c r="J79" s="213"/>
      <c r="K79" s="216"/>
      <c r="L79" s="219"/>
      <c r="M79" s="222"/>
      <c r="N79" s="204"/>
      <c r="O79" s="204"/>
    </row>
    <row r="80" spans="7:15" ht="15.75" thickBot="1" x14ac:dyDescent="0.3">
      <c r="G80" s="208"/>
      <c r="H80" s="211"/>
      <c r="I80" s="112" t="s">
        <v>417</v>
      </c>
      <c r="J80" s="214"/>
      <c r="K80" s="217"/>
      <c r="L80" s="220"/>
      <c r="M80" s="223"/>
      <c r="N80" s="205"/>
      <c r="O80" s="205"/>
    </row>
    <row r="81" spans="7:15" ht="47.25" customHeight="1" x14ac:dyDescent="0.25">
      <c r="G81" s="206">
        <v>168</v>
      </c>
      <c r="H81" s="209" t="s">
        <v>261</v>
      </c>
      <c r="I81" s="111" t="s">
        <v>298</v>
      </c>
      <c r="J81" s="212" t="s">
        <v>35</v>
      </c>
      <c r="K81" s="215">
        <v>1</v>
      </c>
      <c r="L81" s="218">
        <v>32900</v>
      </c>
      <c r="M81" s="221">
        <v>32900</v>
      </c>
      <c r="N81" s="203" t="s">
        <v>36</v>
      </c>
      <c r="O81" s="203" t="s">
        <v>295</v>
      </c>
    </row>
    <row r="82" spans="7:15" ht="51" x14ac:dyDescent="0.25">
      <c r="G82" s="207"/>
      <c r="H82" s="210"/>
      <c r="I82" s="111" t="s">
        <v>416</v>
      </c>
      <c r="J82" s="213"/>
      <c r="K82" s="216"/>
      <c r="L82" s="219"/>
      <c r="M82" s="222"/>
      <c r="N82" s="204"/>
      <c r="O82" s="204"/>
    </row>
    <row r="83" spans="7:15" ht="15.75" thickBot="1" x14ac:dyDescent="0.3">
      <c r="G83" s="208"/>
      <c r="H83" s="211"/>
      <c r="I83" s="112" t="s">
        <v>417</v>
      </c>
      <c r="J83" s="214"/>
      <c r="K83" s="217"/>
      <c r="L83" s="220"/>
      <c r="M83" s="223"/>
      <c r="N83" s="205"/>
      <c r="O83" s="205"/>
    </row>
    <row r="84" spans="7:15" ht="48.75" customHeight="1" x14ac:dyDescent="0.25">
      <c r="G84" s="206">
        <v>169</v>
      </c>
      <c r="H84" s="209" t="s">
        <v>430</v>
      </c>
      <c r="I84" s="111" t="s">
        <v>297</v>
      </c>
      <c r="J84" s="212" t="s">
        <v>35</v>
      </c>
      <c r="K84" s="215">
        <v>3</v>
      </c>
      <c r="L84" s="218">
        <v>50900</v>
      </c>
      <c r="M84" s="221">
        <v>152700</v>
      </c>
      <c r="N84" s="203" t="s">
        <v>36</v>
      </c>
      <c r="O84" s="203" t="s">
        <v>295</v>
      </c>
    </row>
    <row r="85" spans="7:15" ht="51" x14ac:dyDescent="0.25">
      <c r="G85" s="207"/>
      <c r="H85" s="210"/>
      <c r="I85" s="111" t="s">
        <v>416</v>
      </c>
      <c r="J85" s="213"/>
      <c r="K85" s="216"/>
      <c r="L85" s="219"/>
      <c r="M85" s="222"/>
      <c r="N85" s="204"/>
      <c r="O85" s="204"/>
    </row>
    <row r="86" spans="7:15" ht="15.75" thickBot="1" x14ac:dyDescent="0.3">
      <c r="G86" s="208"/>
      <c r="H86" s="211"/>
      <c r="I86" s="112" t="s">
        <v>417</v>
      </c>
      <c r="J86" s="214"/>
      <c r="K86" s="217"/>
      <c r="L86" s="220"/>
      <c r="M86" s="223"/>
      <c r="N86" s="205"/>
      <c r="O86" s="205"/>
    </row>
    <row r="87" spans="7:15" ht="38.25" x14ac:dyDescent="0.25">
      <c r="G87" s="206">
        <v>170</v>
      </c>
      <c r="H87" s="209" t="s">
        <v>288</v>
      </c>
      <c r="I87" s="111" t="s">
        <v>296</v>
      </c>
      <c r="J87" s="212" t="s">
        <v>35</v>
      </c>
      <c r="K87" s="215">
        <v>3</v>
      </c>
      <c r="L87" s="218">
        <v>14900</v>
      </c>
      <c r="M87" s="221">
        <v>44700</v>
      </c>
      <c r="N87" s="203" t="s">
        <v>36</v>
      </c>
      <c r="O87" s="203" t="s">
        <v>295</v>
      </c>
    </row>
    <row r="88" spans="7:15" ht="51" x14ac:dyDescent="0.25">
      <c r="G88" s="207"/>
      <c r="H88" s="210"/>
      <c r="I88" s="111" t="s">
        <v>416</v>
      </c>
      <c r="J88" s="213"/>
      <c r="K88" s="216"/>
      <c r="L88" s="219"/>
      <c r="M88" s="222"/>
      <c r="N88" s="204"/>
      <c r="O88" s="204"/>
    </row>
    <row r="89" spans="7:15" ht="15.75" thickBot="1" x14ac:dyDescent="0.3">
      <c r="G89" s="208"/>
      <c r="H89" s="211"/>
      <c r="I89" s="112" t="s">
        <v>417</v>
      </c>
      <c r="J89" s="214"/>
      <c r="K89" s="217"/>
      <c r="L89" s="220"/>
      <c r="M89" s="223"/>
      <c r="N89" s="205"/>
      <c r="O89" s="205"/>
    </row>
    <row r="90" spans="7:15" ht="38.25" x14ac:dyDescent="0.25">
      <c r="G90" s="206">
        <v>171</v>
      </c>
      <c r="H90" s="209" t="s">
        <v>431</v>
      </c>
      <c r="I90" s="111" t="s">
        <v>296</v>
      </c>
      <c r="J90" s="212" t="s">
        <v>59</v>
      </c>
      <c r="K90" s="215">
        <v>2</v>
      </c>
      <c r="L90" s="218">
        <v>262900</v>
      </c>
      <c r="M90" s="221">
        <v>525800</v>
      </c>
      <c r="N90" s="203" t="s">
        <v>36</v>
      </c>
      <c r="O90" s="203" t="s">
        <v>295</v>
      </c>
    </row>
    <row r="91" spans="7:15" ht="51" x14ac:dyDescent="0.25">
      <c r="G91" s="207"/>
      <c r="H91" s="210"/>
      <c r="I91" s="111" t="s">
        <v>416</v>
      </c>
      <c r="J91" s="213"/>
      <c r="K91" s="216"/>
      <c r="L91" s="219"/>
      <c r="M91" s="222"/>
      <c r="N91" s="204"/>
      <c r="O91" s="204"/>
    </row>
    <row r="92" spans="7:15" ht="15.75" thickBot="1" x14ac:dyDescent="0.3">
      <c r="G92" s="208"/>
      <c r="H92" s="211"/>
      <c r="I92" s="112" t="s">
        <v>417</v>
      </c>
      <c r="J92" s="214"/>
      <c r="K92" s="217"/>
      <c r="L92" s="220"/>
      <c r="M92" s="223"/>
      <c r="N92" s="205"/>
      <c r="O92" s="205"/>
    </row>
    <row r="93" spans="7:15" ht="38.25" x14ac:dyDescent="0.25">
      <c r="G93" s="206">
        <v>172</v>
      </c>
      <c r="H93" s="209" t="s">
        <v>289</v>
      </c>
      <c r="I93" s="111" t="s">
        <v>296</v>
      </c>
      <c r="J93" s="212" t="s">
        <v>35</v>
      </c>
      <c r="K93" s="215">
        <v>3</v>
      </c>
      <c r="L93" s="218">
        <v>14900</v>
      </c>
      <c r="M93" s="221">
        <v>44700</v>
      </c>
      <c r="N93" s="203" t="s">
        <v>36</v>
      </c>
      <c r="O93" s="203" t="s">
        <v>295</v>
      </c>
    </row>
    <row r="94" spans="7:15" ht="51" x14ac:dyDescent="0.25">
      <c r="G94" s="207"/>
      <c r="H94" s="210"/>
      <c r="I94" s="111" t="s">
        <v>416</v>
      </c>
      <c r="J94" s="213"/>
      <c r="K94" s="216"/>
      <c r="L94" s="219"/>
      <c r="M94" s="222"/>
      <c r="N94" s="204"/>
      <c r="O94" s="204"/>
    </row>
    <row r="95" spans="7:15" ht="15.75" thickBot="1" x14ac:dyDescent="0.3">
      <c r="G95" s="208"/>
      <c r="H95" s="211"/>
      <c r="I95" s="112" t="s">
        <v>417</v>
      </c>
      <c r="J95" s="214"/>
      <c r="K95" s="217"/>
      <c r="L95" s="220"/>
      <c r="M95" s="223"/>
      <c r="N95" s="205"/>
      <c r="O95" s="205"/>
    </row>
    <row r="96" spans="7:15" ht="35.25" customHeight="1" x14ac:dyDescent="0.25">
      <c r="G96" s="206">
        <v>173</v>
      </c>
      <c r="H96" s="209" t="s">
        <v>263</v>
      </c>
      <c r="I96" s="111" t="s">
        <v>297</v>
      </c>
      <c r="J96" s="212" t="s">
        <v>35</v>
      </c>
      <c r="K96" s="215">
        <v>3</v>
      </c>
      <c r="L96" s="218">
        <v>66400</v>
      </c>
      <c r="M96" s="221">
        <v>199200</v>
      </c>
      <c r="N96" s="203" t="s">
        <v>36</v>
      </c>
      <c r="O96" s="203" t="s">
        <v>295</v>
      </c>
    </row>
    <row r="97" spans="7:15" ht="51" x14ac:dyDescent="0.25">
      <c r="G97" s="207"/>
      <c r="H97" s="210"/>
      <c r="I97" s="111" t="s">
        <v>416</v>
      </c>
      <c r="J97" s="213"/>
      <c r="K97" s="216"/>
      <c r="L97" s="219"/>
      <c r="M97" s="222"/>
      <c r="N97" s="204"/>
      <c r="O97" s="204"/>
    </row>
    <row r="98" spans="7:15" ht="15.75" thickBot="1" x14ac:dyDescent="0.3">
      <c r="G98" s="208"/>
      <c r="H98" s="211"/>
      <c r="I98" s="112" t="s">
        <v>417</v>
      </c>
      <c r="J98" s="214"/>
      <c r="K98" s="217"/>
      <c r="L98" s="220"/>
      <c r="M98" s="223"/>
      <c r="N98" s="205"/>
      <c r="O98" s="205"/>
    </row>
    <row r="99" spans="7:15" ht="35.25" customHeight="1" x14ac:dyDescent="0.25">
      <c r="G99" s="206">
        <v>174</v>
      </c>
      <c r="H99" s="209" t="s">
        <v>264</v>
      </c>
      <c r="I99" s="111" t="s">
        <v>297</v>
      </c>
      <c r="J99" s="212" t="s">
        <v>35</v>
      </c>
      <c r="K99" s="215">
        <v>4</v>
      </c>
      <c r="L99" s="218">
        <v>78900</v>
      </c>
      <c r="M99" s="221">
        <v>315600</v>
      </c>
      <c r="N99" s="203" t="s">
        <v>36</v>
      </c>
      <c r="O99" s="203" t="s">
        <v>295</v>
      </c>
    </row>
    <row r="100" spans="7:15" ht="51" x14ac:dyDescent="0.25">
      <c r="G100" s="207"/>
      <c r="H100" s="210"/>
      <c r="I100" s="111" t="s">
        <v>416</v>
      </c>
      <c r="J100" s="213"/>
      <c r="K100" s="216"/>
      <c r="L100" s="219"/>
      <c r="M100" s="222"/>
      <c r="N100" s="204"/>
      <c r="O100" s="204"/>
    </row>
    <row r="101" spans="7:15" ht="15.75" thickBot="1" x14ac:dyDescent="0.3">
      <c r="G101" s="208"/>
      <c r="H101" s="211"/>
      <c r="I101" s="112" t="s">
        <v>417</v>
      </c>
      <c r="J101" s="214"/>
      <c r="K101" s="217"/>
      <c r="L101" s="220"/>
      <c r="M101" s="223"/>
      <c r="N101" s="205"/>
      <c r="O101" s="205"/>
    </row>
    <row r="102" spans="7:15" ht="35.25" customHeight="1" x14ac:dyDescent="0.25">
      <c r="G102" s="206">
        <v>175</v>
      </c>
      <c r="H102" s="209" t="s">
        <v>265</v>
      </c>
      <c r="I102" s="111" t="s">
        <v>297</v>
      </c>
      <c r="J102" s="212" t="s">
        <v>35</v>
      </c>
      <c r="K102" s="215">
        <v>4</v>
      </c>
      <c r="L102" s="218">
        <v>85000</v>
      </c>
      <c r="M102" s="221">
        <v>340000</v>
      </c>
      <c r="N102" s="203" t="s">
        <v>36</v>
      </c>
      <c r="O102" s="203" t="s">
        <v>295</v>
      </c>
    </row>
    <row r="103" spans="7:15" ht="51" x14ac:dyDescent="0.25">
      <c r="G103" s="207"/>
      <c r="H103" s="210"/>
      <c r="I103" s="111" t="s">
        <v>416</v>
      </c>
      <c r="J103" s="213"/>
      <c r="K103" s="216"/>
      <c r="L103" s="219"/>
      <c r="M103" s="222"/>
      <c r="N103" s="204"/>
      <c r="O103" s="204"/>
    </row>
    <row r="104" spans="7:15" ht="15.75" thickBot="1" x14ac:dyDescent="0.3">
      <c r="G104" s="208"/>
      <c r="H104" s="211"/>
      <c r="I104" s="112" t="s">
        <v>417</v>
      </c>
      <c r="J104" s="214"/>
      <c r="K104" s="217"/>
      <c r="L104" s="220"/>
      <c r="M104" s="223"/>
      <c r="N104" s="205"/>
      <c r="O104" s="205"/>
    </row>
    <row r="105" spans="7:15" ht="35.25" customHeight="1" x14ac:dyDescent="0.25">
      <c r="G105" s="206">
        <v>176</v>
      </c>
      <c r="H105" s="209" t="s">
        <v>290</v>
      </c>
      <c r="I105" s="111" t="s">
        <v>297</v>
      </c>
      <c r="J105" s="212" t="s">
        <v>35</v>
      </c>
      <c r="K105" s="215">
        <v>2</v>
      </c>
      <c r="L105" s="218">
        <v>18400</v>
      </c>
      <c r="M105" s="221">
        <v>36800</v>
      </c>
      <c r="N105" s="203" t="s">
        <v>36</v>
      </c>
      <c r="O105" s="203" t="s">
        <v>295</v>
      </c>
    </row>
    <row r="106" spans="7:15" ht="51" x14ac:dyDescent="0.25">
      <c r="G106" s="207"/>
      <c r="H106" s="210"/>
      <c r="I106" s="111" t="s">
        <v>416</v>
      </c>
      <c r="J106" s="213"/>
      <c r="K106" s="216"/>
      <c r="L106" s="219"/>
      <c r="M106" s="222"/>
      <c r="N106" s="204"/>
      <c r="O106" s="204"/>
    </row>
    <row r="107" spans="7:15" ht="15.75" thickBot="1" x14ac:dyDescent="0.3">
      <c r="G107" s="208"/>
      <c r="H107" s="211"/>
      <c r="I107" s="112" t="s">
        <v>417</v>
      </c>
      <c r="J107" s="214"/>
      <c r="K107" s="217"/>
      <c r="L107" s="220"/>
      <c r="M107" s="223"/>
      <c r="N107" s="205"/>
      <c r="O107" s="205"/>
    </row>
    <row r="108" spans="7:15" ht="35.25" customHeight="1" x14ac:dyDescent="0.25">
      <c r="G108" s="206">
        <v>177</v>
      </c>
      <c r="H108" s="209" t="s">
        <v>432</v>
      </c>
      <c r="I108" s="111" t="s">
        <v>297</v>
      </c>
      <c r="J108" s="212" t="s">
        <v>35</v>
      </c>
      <c r="K108" s="215">
        <v>2</v>
      </c>
      <c r="L108" s="218">
        <v>135900</v>
      </c>
      <c r="M108" s="221">
        <v>271800</v>
      </c>
      <c r="N108" s="203" t="s">
        <v>36</v>
      </c>
      <c r="O108" s="203" t="s">
        <v>295</v>
      </c>
    </row>
    <row r="109" spans="7:15" ht="51" x14ac:dyDescent="0.25">
      <c r="G109" s="207"/>
      <c r="H109" s="210"/>
      <c r="I109" s="111" t="s">
        <v>416</v>
      </c>
      <c r="J109" s="213"/>
      <c r="K109" s="216"/>
      <c r="L109" s="219"/>
      <c r="M109" s="222"/>
      <c r="N109" s="204"/>
      <c r="O109" s="204"/>
    </row>
    <row r="110" spans="7:15" ht="15.75" thickBot="1" x14ac:dyDescent="0.3">
      <c r="G110" s="208"/>
      <c r="H110" s="211"/>
      <c r="I110" s="112" t="s">
        <v>417</v>
      </c>
      <c r="J110" s="214"/>
      <c r="K110" s="217"/>
      <c r="L110" s="220"/>
      <c r="M110" s="223"/>
      <c r="N110" s="205"/>
      <c r="O110" s="205"/>
    </row>
    <row r="111" spans="7:15" ht="35.25" customHeight="1" x14ac:dyDescent="0.25">
      <c r="G111" s="206">
        <v>178</v>
      </c>
      <c r="H111" s="209" t="s">
        <v>291</v>
      </c>
      <c r="I111" s="111" t="s">
        <v>297</v>
      </c>
      <c r="J111" s="212" t="s">
        <v>35</v>
      </c>
      <c r="K111" s="215">
        <v>2</v>
      </c>
      <c r="L111" s="218">
        <v>69900</v>
      </c>
      <c r="M111" s="221">
        <v>139800</v>
      </c>
      <c r="N111" s="203" t="s">
        <v>36</v>
      </c>
      <c r="O111" s="203" t="s">
        <v>295</v>
      </c>
    </row>
    <row r="112" spans="7:15" ht="51" x14ac:dyDescent="0.25">
      <c r="G112" s="207"/>
      <c r="H112" s="210"/>
      <c r="I112" s="111" t="s">
        <v>416</v>
      </c>
      <c r="J112" s="213"/>
      <c r="K112" s="216"/>
      <c r="L112" s="219"/>
      <c r="M112" s="222"/>
      <c r="N112" s="204"/>
      <c r="O112" s="204"/>
    </row>
    <row r="113" spans="7:15" ht="15.75" thickBot="1" x14ac:dyDescent="0.3">
      <c r="G113" s="208"/>
      <c r="H113" s="211"/>
      <c r="I113" s="112" t="s">
        <v>417</v>
      </c>
      <c r="J113" s="214"/>
      <c r="K113" s="217"/>
      <c r="L113" s="220"/>
      <c r="M113" s="223"/>
      <c r="N113" s="205"/>
      <c r="O113" s="205"/>
    </row>
    <row r="114" spans="7:15" ht="35.25" customHeight="1" x14ac:dyDescent="0.25">
      <c r="G114" s="206">
        <v>179</v>
      </c>
      <c r="H114" s="224" t="s">
        <v>299</v>
      </c>
      <c r="I114" s="111" t="s">
        <v>297</v>
      </c>
      <c r="J114" s="212" t="s">
        <v>35</v>
      </c>
      <c r="K114" s="215">
        <v>2</v>
      </c>
      <c r="L114" s="218">
        <v>87900</v>
      </c>
      <c r="M114" s="221">
        <v>175800</v>
      </c>
      <c r="N114" s="203" t="s">
        <v>36</v>
      </c>
      <c r="O114" s="203" t="s">
        <v>295</v>
      </c>
    </row>
    <row r="115" spans="7:15" ht="51" x14ac:dyDescent="0.25">
      <c r="G115" s="207"/>
      <c r="H115" s="225"/>
      <c r="I115" s="111" t="s">
        <v>416</v>
      </c>
      <c r="J115" s="213"/>
      <c r="K115" s="216"/>
      <c r="L115" s="219"/>
      <c r="M115" s="222"/>
      <c r="N115" s="204"/>
      <c r="O115" s="204"/>
    </row>
    <row r="116" spans="7:15" ht="15.75" thickBot="1" x14ac:dyDescent="0.3">
      <c r="G116" s="208"/>
      <c r="H116" s="226"/>
      <c r="I116" s="112" t="s">
        <v>417</v>
      </c>
      <c r="J116" s="214"/>
      <c r="K116" s="217"/>
      <c r="L116" s="220"/>
      <c r="M116" s="223"/>
      <c r="N116" s="205"/>
      <c r="O116" s="205"/>
    </row>
    <row r="117" spans="7:15" ht="31.5" customHeight="1" thickBot="1" x14ac:dyDescent="0.3">
      <c r="G117" s="106"/>
      <c r="H117" s="167"/>
      <c r="I117" s="112"/>
      <c r="J117" s="114"/>
      <c r="K117" s="113"/>
      <c r="L117" s="115"/>
      <c r="M117" s="200" t="s">
        <v>300</v>
      </c>
      <c r="N117" s="201"/>
      <c r="O117" s="202"/>
    </row>
  </sheetData>
  <mergeCells count="273">
    <mergeCell ref="M117:O117"/>
    <mergeCell ref="N111:N113"/>
    <mergeCell ref="O111:O113"/>
    <mergeCell ref="G114:G116"/>
    <mergeCell ref="H114:H116"/>
    <mergeCell ref="J114:J116"/>
    <mergeCell ref="K114:K116"/>
    <mergeCell ref="L114:L116"/>
    <mergeCell ref="M114:M116"/>
    <mergeCell ref="N114:N116"/>
    <mergeCell ref="O114:O116"/>
    <mergeCell ref="G111:G113"/>
    <mergeCell ref="H111:H113"/>
    <mergeCell ref="J111:J113"/>
    <mergeCell ref="K111:K113"/>
    <mergeCell ref="L111:L113"/>
    <mergeCell ref="M111:M113"/>
    <mergeCell ref="N105:N107"/>
    <mergeCell ref="O105:O107"/>
    <mergeCell ref="G108:G110"/>
    <mergeCell ref="H108:H110"/>
    <mergeCell ref="J108:J110"/>
    <mergeCell ref="K108:K110"/>
    <mergeCell ref="L108:L110"/>
    <mergeCell ref="M108:M110"/>
    <mergeCell ref="N108:N110"/>
    <mergeCell ref="O108:O110"/>
    <mergeCell ref="G105:G107"/>
    <mergeCell ref="H105:H107"/>
    <mergeCell ref="J105:J107"/>
    <mergeCell ref="K105:K107"/>
    <mergeCell ref="L105:L107"/>
    <mergeCell ref="M105:M107"/>
    <mergeCell ref="N99:N101"/>
    <mergeCell ref="O99:O101"/>
    <mergeCell ref="G102:G104"/>
    <mergeCell ref="H102:H104"/>
    <mergeCell ref="J102:J104"/>
    <mergeCell ref="K102:K104"/>
    <mergeCell ref="L102:L104"/>
    <mergeCell ref="M102:M104"/>
    <mergeCell ref="N102:N104"/>
    <mergeCell ref="O102:O104"/>
    <mergeCell ref="G99:G101"/>
    <mergeCell ref="H99:H101"/>
    <mergeCell ref="J99:J101"/>
    <mergeCell ref="K99:K101"/>
    <mergeCell ref="L99:L101"/>
    <mergeCell ref="M99:M101"/>
    <mergeCell ref="N93:N95"/>
    <mergeCell ref="O93:O95"/>
    <mergeCell ref="G96:G98"/>
    <mergeCell ref="H96:H98"/>
    <mergeCell ref="J96:J98"/>
    <mergeCell ref="K96:K98"/>
    <mergeCell ref="L96:L98"/>
    <mergeCell ref="M96:M98"/>
    <mergeCell ref="N96:N98"/>
    <mergeCell ref="O96:O98"/>
    <mergeCell ref="G93:G95"/>
    <mergeCell ref="H93:H95"/>
    <mergeCell ref="J93:J95"/>
    <mergeCell ref="K93:K95"/>
    <mergeCell ref="L93:L95"/>
    <mergeCell ref="M93:M95"/>
    <mergeCell ref="N87:N89"/>
    <mergeCell ref="O87:O89"/>
    <mergeCell ref="G90:G92"/>
    <mergeCell ref="H90:H92"/>
    <mergeCell ref="J90:J92"/>
    <mergeCell ref="K90:K92"/>
    <mergeCell ref="L90:L92"/>
    <mergeCell ref="M90:M92"/>
    <mergeCell ref="N90:N92"/>
    <mergeCell ref="O90:O92"/>
    <mergeCell ref="G87:G89"/>
    <mergeCell ref="H87:H89"/>
    <mergeCell ref="J87:J89"/>
    <mergeCell ref="K87:K89"/>
    <mergeCell ref="L87:L89"/>
    <mergeCell ref="M87:M89"/>
    <mergeCell ref="N81:N83"/>
    <mergeCell ref="O81:O83"/>
    <mergeCell ref="G84:G86"/>
    <mergeCell ref="H84:H86"/>
    <mergeCell ref="J84:J86"/>
    <mergeCell ref="K84:K86"/>
    <mergeCell ref="L84:L86"/>
    <mergeCell ref="M84:M86"/>
    <mergeCell ref="N84:N86"/>
    <mergeCell ref="O84:O86"/>
    <mergeCell ref="G81:G83"/>
    <mergeCell ref="H81:H83"/>
    <mergeCell ref="J81:J83"/>
    <mergeCell ref="K81:K83"/>
    <mergeCell ref="L81:L83"/>
    <mergeCell ref="M81:M83"/>
    <mergeCell ref="N75:N77"/>
    <mergeCell ref="O75:O77"/>
    <mergeCell ref="G78:G80"/>
    <mergeCell ref="H78:H80"/>
    <mergeCell ref="J78:J80"/>
    <mergeCell ref="K78:K80"/>
    <mergeCell ref="L78:L80"/>
    <mergeCell ref="M78:M80"/>
    <mergeCell ref="N78:N80"/>
    <mergeCell ref="O78:O80"/>
    <mergeCell ref="G75:G77"/>
    <mergeCell ref="H75:H77"/>
    <mergeCell ref="J75:J77"/>
    <mergeCell ref="K75:K77"/>
    <mergeCell ref="L75:L77"/>
    <mergeCell ref="M75:M77"/>
    <mergeCell ref="N69:N71"/>
    <mergeCell ref="O69:O71"/>
    <mergeCell ref="G72:G74"/>
    <mergeCell ref="H72:H74"/>
    <mergeCell ref="J72:J74"/>
    <mergeCell ref="K72:K74"/>
    <mergeCell ref="L72:L74"/>
    <mergeCell ref="M72:M74"/>
    <mergeCell ref="N72:N74"/>
    <mergeCell ref="O72:O74"/>
    <mergeCell ref="G69:G71"/>
    <mergeCell ref="H69:H71"/>
    <mergeCell ref="J69:J71"/>
    <mergeCell ref="K69:K71"/>
    <mergeCell ref="L69:L71"/>
    <mergeCell ref="M69:M71"/>
    <mergeCell ref="N63:N65"/>
    <mergeCell ref="O63:O65"/>
    <mergeCell ref="G66:G68"/>
    <mergeCell ref="H66:H68"/>
    <mergeCell ref="J66:J68"/>
    <mergeCell ref="K66:K68"/>
    <mergeCell ref="L66:L68"/>
    <mergeCell ref="M66:M68"/>
    <mergeCell ref="N66:N68"/>
    <mergeCell ref="O66:O68"/>
    <mergeCell ref="G63:G65"/>
    <mergeCell ref="H63:H65"/>
    <mergeCell ref="J63:J65"/>
    <mergeCell ref="K63:K65"/>
    <mergeCell ref="L63:L65"/>
    <mergeCell ref="M63:M65"/>
    <mergeCell ref="N57:N59"/>
    <mergeCell ref="O57:O59"/>
    <mergeCell ref="G60:G62"/>
    <mergeCell ref="H60:H62"/>
    <mergeCell ref="J60:J62"/>
    <mergeCell ref="K60:K62"/>
    <mergeCell ref="L60:L62"/>
    <mergeCell ref="M60:M62"/>
    <mergeCell ref="N60:N62"/>
    <mergeCell ref="O60:O62"/>
    <mergeCell ref="G57:G59"/>
    <mergeCell ref="H57:H59"/>
    <mergeCell ref="J57:J59"/>
    <mergeCell ref="K57:K59"/>
    <mergeCell ref="L57:L59"/>
    <mergeCell ref="M57:M59"/>
    <mergeCell ref="N51:N53"/>
    <mergeCell ref="O51:O53"/>
    <mergeCell ref="G54:G56"/>
    <mergeCell ref="H54:H56"/>
    <mergeCell ref="J54:J56"/>
    <mergeCell ref="K54:K56"/>
    <mergeCell ref="L54:L56"/>
    <mergeCell ref="M54:M56"/>
    <mergeCell ref="N54:N56"/>
    <mergeCell ref="O54:O56"/>
    <mergeCell ref="G51:G53"/>
    <mergeCell ref="H51:H53"/>
    <mergeCell ref="J51:J53"/>
    <mergeCell ref="K51:K53"/>
    <mergeCell ref="L51:L53"/>
    <mergeCell ref="M51:M53"/>
    <mergeCell ref="N45:N47"/>
    <mergeCell ref="O45:O47"/>
    <mergeCell ref="G48:G50"/>
    <mergeCell ref="H48:H50"/>
    <mergeCell ref="J48:J50"/>
    <mergeCell ref="K48:K50"/>
    <mergeCell ref="L48:L50"/>
    <mergeCell ref="M48:M50"/>
    <mergeCell ref="N48:N50"/>
    <mergeCell ref="O48:O50"/>
    <mergeCell ref="G45:G47"/>
    <mergeCell ref="H45:H47"/>
    <mergeCell ref="J45:J47"/>
    <mergeCell ref="K45:K47"/>
    <mergeCell ref="L45:L47"/>
    <mergeCell ref="M45:M47"/>
    <mergeCell ref="N39:N41"/>
    <mergeCell ref="O39:O41"/>
    <mergeCell ref="G42:G44"/>
    <mergeCell ref="H42:H44"/>
    <mergeCell ref="J42:J44"/>
    <mergeCell ref="K42:K44"/>
    <mergeCell ref="L42:L44"/>
    <mergeCell ref="M42:M44"/>
    <mergeCell ref="N42:N44"/>
    <mergeCell ref="O42:O44"/>
    <mergeCell ref="G39:G41"/>
    <mergeCell ref="H39:H41"/>
    <mergeCell ref="J39:J41"/>
    <mergeCell ref="K39:K41"/>
    <mergeCell ref="L39:L41"/>
    <mergeCell ref="M39:M41"/>
    <mergeCell ref="N33:N35"/>
    <mergeCell ref="O33:O35"/>
    <mergeCell ref="G36:G38"/>
    <mergeCell ref="H36:H38"/>
    <mergeCell ref="J36:J38"/>
    <mergeCell ref="K36:K38"/>
    <mergeCell ref="L36:L38"/>
    <mergeCell ref="M36:M38"/>
    <mergeCell ref="N36:N38"/>
    <mergeCell ref="O36:O38"/>
    <mergeCell ref="G33:G35"/>
    <mergeCell ref="H33:H35"/>
    <mergeCell ref="J33:J35"/>
    <mergeCell ref="K33:K35"/>
    <mergeCell ref="L33:L35"/>
    <mergeCell ref="M33:M35"/>
    <mergeCell ref="N27:N29"/>
    <mergeCell ref="O27:O29"/>
    <mergeCell ref="G30:G32"/>
    <mergeCell ref="H30:H32"/>
    <mergeCell ref="J30:J32"/>
    <mergeCell ref="K30:K32"/>
    <mergeCell ref="L30:L32"/>
    <mergeCell ref="M30:M32"/>
    <mergeCell ref="N30:N32"/>
    <mergeCell ref="O30:O32"/>
    <mergeCell ref="G27:G29"/>
    <mergeCell ref="H27:H29"/>
    <mergeCell ref="J27:J29"/>
    <mergeCell ref="K27:K29"/>
    <mergeCell ref="L27:L29"/>
    <mergeCell ref="M27:M29"/>
    <mergeCell ref="N21:N23"/>
    <mergeCell ref="O21:O23"/>
    <mergeCell ref="G24:G26"/>
    <mergeCell ref="H24:H26"/>
    <mergeCell ref="J24:J26"/>
    <mergeCell ref="K24:K26"/>
    <mergeCell ref="L24:L26"/>
    <mergeCell ref="M24:M26"/>
    <mergeCell ref="N24:N26"/>
    <mergeCell ref="O24:O26"/>
    <mergeCell ref="G21:G23"/>
    <mergeCell ref="H21:H23"/>
    <mergeCell ref="J21:J23"/>
    <mergeCell ref="K21:K23"/>
    <mergeCell ref="L21:L23"/>
    <mergeCell ref="M21:M23"/>
    <mergeCell ref="N15:N17"/>
    <mergeCell ref="O15:O17"/>
    <mergeCell ref="G18:G20"/>
    <mergeCell ref="H18:H20"/>
    <mergeCell ref="J18:J20"/>
    <mergeCell ref="K18:K20"/>
    <mergeCell ref="L18:L20"/>
    <mergeCell ref="M18:M20"/>
    <mergeCell ref="N18:N20"/>
    <mergeCell ref="O18:O20"/>
    <mergeCell ref="G15:G17"/>
    <mergeCell ref="H15:H17"/>
    <mergeCell ref="J15:J17"/>
    <mergeCell ref="K15:K17"/>
    <mergeCell ref="L15:L17"/>
    <mergeCell ref="M15:M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view="pageBreakPreview" zoomScale="60" zoomScaleNormal="100" workbookViewId="0">
      <selection activeCell="D15" sqref="D15"/>
    </sheetView>
  </sheetViews>
  <sheetFormatPr defaultRowHeight="15" x14ac:dyDescent="0.25"/>
  <cols>
    <col min="2" max="2" width="18.7109375" customWidth="1"/>
    <col min="3" max="3" width="36.28515625" customWidth="1"/>
    <col min="4" max="4" width="10.85546875" customWidth="1"/>
    <col min="6" max="6" width="14.5703125" customWidth="1"/>
  </cols>
  <sheetData>
    <row r="1" spans="1:6" ht="14.25" customHeight="1" x14ac:dyDescent="0.25">
      <c r="C1" s="8" t="s">
        <v>8</v>
      </c>
    </row>
    <row r="2" spans="1:6" ht="30" customHeight="1" x14ac:dyDescent="0.25">
      <c r="A2" s="2" t="s">
        <v>0</v>
      </c>
      <c r="B2" s="2" t="s">
        <v>1</v>
      </c>
      <c r="C2" s="2" t="s">
        <v>14</v>
      </c>
      <c r="D2" s="5" t="s">
        <v>13</v>
      </c>
      <c r="E2" s="5" t="s">
        <v>15</v>
      </c>
      <c r="F2" s="5" t="s">
        <v>4</v>
      </c>
    </row>
    <row r="3" spans="1:6" ht="47.25" customHeight="1" x14ac:dyDescent="0.25">
      <c r="A3" s="4">
        <v>1</v>
      </c>
      <c r="B3" s="4" t="s">
        <v>11</v>
      </c>
      <c r="C3" s="4" t="s">
        <v>12</v>
      </c>
      <c r="D3" s="10">
        <v>3</v>
      </c>
      <c r="E3" s="10">
        <v>10500</v>
      </c>
      <c r="F3" s="10">
        <f>D3*E3</f>
        <v>31500</v>
      </c>
    </row>
    <row r="4" spans="1:6" ht="14.25" customHeight="1" x14ac:dyDescent="0.25">
      <c r="A4" s="1"/>
      <c r="B4" s="1"/>
      <c r="C4" s="7" t="s">
        <v>7</v>
      </c>
      <c r="D4" s="4"/>
      <c r="E4" s="4"/>
      <c r="F4" s="6">
        <f>SUM(F3:F3)</f>
        <v>31500</v>
      </c>
    </row>
    <row r="6" spans="1:6" ht="14.25" customHeight="1" x14ac:dyDescent="0.25">
      <c r="B6" s="9" t="s">
        <v>16</v>
      </c>
      <c r="D6" s="173" t="s">
        <v>17</v>
      </c>
      <c r="E6" s="173"/>
      <c r="F6" s="173"/>
    </row>
  </sheetData>
  <mergeCells count="1">
    <mergeCell ref="D6:F6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view="pageBreakPreview" topLeftCell="A19" zoomScale="60" zoomScaleNormal="100" workbookViewId="0">
      <selection activeCell="K26" sqref="K26"/>
    </sheetView>
  </sheetViews>
  <sheetFormatPr defaultRowHeight="15" x14ac:dyDescent="0.25"/>
  <cols>
    <col min="2" max="2" width="22.140625" customWidth="1"/>
    <col min="3" max="3" width="129.5703125" customWidth="1"/>
    <col min="5" max="5" width="12.85546875" customWidth="1"/>
    <col min="6" max="6" width="14.5703125" customWidth="1"/>
  </cols>
  <sheetData>
    <row r="1" spans="1:6" x14ac:dyDescent="0.25">
      <c r="C1" s="174" t="s">
        <v>148</v>
      </c>
      <c r="D1" s="174"/>
      <c r="E1" s="174"/>
      <c r="F1" s="174"/>
    </row>
    <row r="2" spans="1:6" ht="15" customHeight="1" x14ac:dyDescent="0.25">
      <c r="C2" s="174"/>
      <c r="D2" s="174"/>
      <c r="E2" s="174"/>
      <c r="F2" s="174"/>
    </row>
    <row r="3" spans="1:6" x14ac:dyDescent="0.25">
      <c r="C3" s="174"/>
      <c r="D3" s="174"/>
      <c r="E3" s="174"/>
      <c r="F3" s="174"/>
    </row>
    <row r="4" spans="1:6" ht="19.5" customHeight="1" x14ac:dyDescent="0.25">
      <c r="C4" s="12"/>
      <c r="D4" s="174" t="s">
        <v>24</v>
      </c>
      <c r="E4" s="174"/>
      <c r="F4" s="174"/>
    </row>
    <row r="5" spans="1:6" x14ac:dyDescent="0.25">
      <c r="D5" s="175"/>
      <c r="E5" s="175"/>
      <c r="F5" s="175"/>
    </row>
    <row r="6" spans="1:6" ht="14.25" customHeight="1" x14ac:dyDescent="0.25">
      <c r="C6" s="60" t="s">
        <v>8</v>
      </c>
      <c r="D6" s="11"/>
    </row>
    <row r="7" spans="1:6" ht="14.25" customHeight="1" x14ac:dyDescent="0.25">
      <c r="A7" s="2" t="s">
        <v>0</v>
      </c>
      <c r="B7" s="2" t="s">
        <v>1</v>
      </c>
      <c r="C7" s="2"/>
      <c r="D7" s="5" t="s">
        <v>2</v>
      </c>
      <c r="E7" s="5" t="s">
        <v>3</v>
      </c>
      <c r="F7" s="5" t="s">
        <v>4</v>
      </c>
    </row>
    <row r="8" spans="1:6" ht="80.25" customHeight="1" x14ac:dyDescent="0.25">
      <c r="A8" s="4">
        <v>1</v>
      </c>
      <c r="B8" s="4" t="s">
        <v>21</v>
      </c>
      <c r="C8" s="4" t="s">
        <v>22</v>
      </c>
      <c r="D8" s="10">
        <f>6+20+35+40+4+6</f>
        <v>111</v>
      </c>
      <c r="E8" s="55">
        <v>7000</v>
      </c>
      <c r="F8" s="55">
        <f>D8*E8</f>
        <v>777000</v>
      </c>
    </row>
    <row r="9" spans="1:6" ht="66.75" customHeight="1" x14ac:dyDescent="0.25">
      <c r="A9" s="4">
        <v>2</v>
      </c>
      <c r="B9" s="4" t="s">
        <v>20</v>
      </c>
      <c r="C9" s="4" t="s">
        <v>23</v>
      </c>
      <c r="D9" s="10">
        <f>3+4+4</f>
        <v>11</v>
      </c>
      <c r="E9" s="55">
        <v>17000</v>
      </c>
      <c r="F9" s="55">
        <f t="shared" ref="F9:F28" si="0">D9*E9</f>
        <v>187000</v>
      </c>
    </row>
    <row r="10" spans="1:6" ht="42.75" customHeight="1" x14ac:dyDescent="0.25">
      <c r="A10" s="4">
        <v>3</v>
      </c>
      <c r="B10" s="41" t="s">
        <v>108</v>
      </c>
      <c r="C10" s="41" t="s">
        <v>120</v>
      </c>
      <c r="D10" s="42">
        <v>3</v>
      </c>
      <c r="E10" s="56">
        <v>57000</v>
      </c>
      <c r="F10" s="55">
        <f t="shared" si="0"/>
        <v>171000</v>
      </c>
    </row>
    <row r="11" spans="1:6" ht="51.75" customHeight="1" x14ac:dyDescent="0.25">
      <c r="A11" s="4">
        <v>4</v>
      </c>
      <c r="B11" s="41" t="s">
        <v>109</v>
      </c>
      <c r="C11" s="41" t="s">
        <v>121</v>
      </c>
      <c r="D11" s="42">
        <v>2</v>
      </c>
      <c r="E11" s="56">
        <v>120000</v>
      </c>
      <c r="F11" s="55">
        <f t="shared" si="0"/>
        <v>240000</v>
      </c>
    </row>
    <row r="12" spans="1:6" ht="42.75" customHeight="1" x14ac:dyDescent="0.25">
      <c r="A12" s="4">
        <v>5</v>
      </c>
      <c r="B12" s="41" t="s">
        <v>110</v>
      </c>
      <c r="C12" s="41" t="s">
        <v>122</v>
      </c>
      <c r="D12" s="42">
        <v>6</v>
      </c>
      <c r="E12" s="56">
        <v>10000</v>
      </c>
      <c r="F12" s="55">
        <f t="shared" si="0"/>
        <v>60000</v>
      </c>
    </row>
    <row r="13" spans="1:6" ht="48.75" customHeight="1" x14ac:dyDescent="0.25">
      <c r="A13" s="4">
        <v>6</v>
      </c>
      <c r="B13" s="41" t="s">
        <v>111</v>
      </c>
      <c r="C13" s="41" t="s">
        <v>123</v>
      </c>
      <c r="D13" s="42">
        <v>5</v>
      </c>
      <c r="E13" s="56">
        <v>2500</v>
      </c>
      <c r="F13" s="55">
        <f t="shared" si="0"/>
        <v>12500</v>
      </c>
    </row>
    <row r="14" spans="1:6" ht="52.5" customHeight="1" x14ac:dyDescent="0.25">
      <c r="A14" s="4">
        <v>7</v>
      </c>
      <c r="B14" s="41" t="s">
        <v>112</v>
      </c>
      <c r="C14" s="41" t="s">
        <v>124</v>
      </c>
      <c r="D14" s="42">
        <v>4</v>
      </c>
      <c r="E14" s="56">
        <v>190000</v>
      </c>
      <c r="F14" s="55">
        <f t="shared" si="0"/>
        <v>760000</v>
      </c>
    </row>
    <row r="15" spans="1:6" ht="36.75" customHeight="1" x14ac:dyDescent="0.25">
      <c r="A15" s="4">
        <v>8</v>
      </c>
      <c r="B15" s="41" t="s">
        <v>113</v>
      </c>
      <c r="C15" s="41" t="s">
        <v>125</v>
      </c>
      <c r="D15" s="42">
        <v>3</v>
      </c>
      <c r="E15" s="56">
        <v>10000</v>
      </c>
      <c r="F15" s="55">
        <f t="shared" si="0"/>
        <v>30000</v>
      </c>
    </row>
    <row r="16" spans="1:6" ht="35.25" customHeight="1" x14ac:dyDescent="0.25">
      <c r="A16" s="4">
        <v>9</v>
      </c>
      <c r="B16" s="41" t="s">
        <v>114</v>
      </c>
      <c r="C16" s="41" t="s">
        <v>126</v>
      </c>
      <c r="D16" s="42">
        <v>3</v>
      </c>
      <c r="E16" s="56">
        <v>3000</v>
      </c>
      <c r="F16" s="55">
        <f t="shared" si="0"/>
        <v>9000</v>
      </c>
    </row>
    <row r="17" spans="1:6" ht="26.25" customHeight="1" x14ac:dyDescent="0.25">
      <c r="A17" s="4">
        <v>10</v>
      </c>
      <c r="B17" s="41" t="s">
        <v>115</v>
      </c>
      <c r="C17" s="41" t="s">
        <v>127</v>
      </c>
      <c r="D17" s="42">
        <v>5</v>
      </c>
      <c r="E17" s="56">
        <v>1000</v>
      </c>
      <c r="F17" s="55">
        <f t="shared" si="0"/>
        <v>5000</v>
      </c>
    </row>
    <row r="18" spans="1:6" ht="39" customHeight="1" x14ac:dyDescent="0.25">
      <c r="A18" s="4">
        <v>11</v>
      </c>
      <c r="B18" s="41" t="s">
        <v>116</v>
      </c>
      <c r="C18" s="41" t="s">
        <v>128</v>
      </c>
      <c r="D18" s="42">
        <v>3</v>
      </c>
      <c r="E18" s="56">
        <v>2000</v>
      </c>
      <c r="F18" s="55">
        <f t="shared" si="0"/>
        <v>6000</v>
      </c>
    </row>
    <row r="19" spans="1:6" ht="50.25" customHeight="1" x14ac:dyDescent="0.25">
      <c r="A19" s="4">
        <v>12</v>
      </c>
      <c r="B19" s="41" t="s">
        <v>117</v>
      </c>
      <c r="C19" s="41" t="s">
        <v>132</v>
      </c>
      <c r="D19" s="42">
        <v>12</v>
      </c>
      <c r="E19" s="56">
        <v>25000</v>
      </c>
      <c r="F19" s="55">
        <f t="shared" si="0"/>
        <v>300000</v>
      </c>
    </row>
    <row r="20" spans="1:6" ht="36" customHeight="1" x14ac:dyDescent="0.25">
      <c r="A20" s="4">
        <v>13</v>
      </c>
      <c r="B20" s="41" t="s">
        <v>118</v>
      </c>
      <c r="C20" s="41" t="s">
        <v>129</v>
      </c>
      <c r="D20" s="42">
        <v>200</v>
      </c>
      <c r="E20" s="56">
        <v>2000</v>
      </c>
      <c r="F20" s="55">
        <f t="shared" si="0"/>
        <v>400000</v>
      </c>
    </row>
    <row r="21" spans="1:6" ht="39" customHeight="1" x14ac:dyDescent="0.25">
      <c r="A21" s="4">
        <v>14</v>
      </c>
      <c r="B21" s="41" t="s">
        <v>130</v>
      </c>
      <c r="C21" s="41" t="s">
        <v>131</v>
      </c>
      <c r="D21" s="42">
        <v>100</v>
      </c>
      <c r="E21" s="56">
        <v>4000</v>
      </c>
      <c r="F21" s="55">
        <f t="shared" si="0"/>
        <v>400000</v>
      </c>
    </row>
    <row r="22" spans="1:6" ht="39.75" customHeight="1" x14ac:dyDescent="0.25">
      <c r="A22" s="4">
        <v>18</v>
      </c>
      <c r="B22" s="41" t="s">
        <v>142</v>
      </c>
      <c r="C22" s="41" t="s">
        <v>143</v>
      </c>
      <c r="D22" s="42">
        <v>2</v>
      </c>
      <c r="E22" s="56">
        <v>2000</v>
      </c>
      <c r="F22" s="56">
        <f t="shared" si="0"/>
        <v>4000</v>
      </c>
    </row>
    <row r="23" spans="1:6" ht="32.25" customHeight="1" x14ac:dyDescent="0.25">
      <c r="A23" s="4">
        <v>19</v>
      </c>
      <c r="B23" s="41" t="s">
        <v>144</v>
      </c>
      <c r="C23" s="41" t="s">
        <v>145</v>
      </c>
      <c r="D23" s="42">
        <v>3</v>
      </c>
      <c r="E23" s="56">
        <v>1300</v>
      </c>
      <c r="F23" s="56">
        <f t="shared" si="0"/>
        <v>3900</v>
      </c>
    </row>
    <row r="24" spans="1:6" ht="30.75" customHeight="1" x14ac:dyDescent="0.25">
      <c r="A24" s="4">
        <v>20</v>
      </c>
      <c r="B24" s="41" t="s">
        <v>147</v>
      </c>
      <c r="C24" s="41" t="s">
        <v>146</v>
      </c>
      <c r="D24" s="42">
        <v>2</v>
      </c>
      <c r="E24" s="56">
        <v>600</v>
      </c>
      <c r="F24" s="56">
        <f t="shared" si="0"/>
        <v>1200</v>
      </c>
    </row>
    <row r="25" spans="1:6" ht="43.5" customHeight="1" x14ac:dyDescent="0.25">
      <c r="A25" s="4">
        <v>22</v>
      </c>
      <c r="B25" s="4" t="s">
        <v>164</v>
      </c>
      <c r="C25" s="4" t="s">
        <v>165</v>
      </c>
      <c r="D25" s="10">
        <v>1</v>
      </c>
      <c r="E25" s="55">
        <v>57000</v>
      </c>
      <c r="F25" s="55">
        <f t="shared" si="0"/>
        <v>57000</v>
      </c>
    </row>
    <row r="26" spans="1:6" ht="66" customHeight="1" x14ac:dyDescent="0.25">
      <c r="A26" s="4">
        <v>23</v>
      </c>
      <c r="B26" s="4" t="s">
        <v>163</v>
      </c>
      <c r="C26" s="4" t="s">
        <v>166</v>
      </c>
      <c r="D26" s="10">
        <v>1</v>
      </c>
      <c r="E26" s="55">
        <v>36000</v>
      </c>
      <c r="F26" s="55">
        <f t="shared" si="0"/>
        <v>36000</v>
      </c>
    </row>
    <row r="27" spans="1:6" ht="66" customHeight="1" x14ac:dyDescent="0.25">
      <c r="A27" s="4">
        <v>24</v>
      </c>
      <c r="B27" s="4" t="s">
        <v>167</v>
      </c>
      <c r="C27" s="4" t="s">
        <v>168</v>
      </c>
      <c r="D27" s="10">
        <v>1</v>
      </c>
      <c r="E27" s="55">
        <v>16000</v>
      </c>
      <c r="F27" s="55">
        <f t="shared" si="0"/>
        <v>16000</v>
      </c>
    </row>
    <row r="28" spans="1:6" ht="66" customHeight="1" x14ac:dyDescent="0.25">
      <c r="A28" s="4">
        <v>25</v>
      </c>
      <c r="B28" s="4" t="s">
        <v>219</v>
      </c>
      <c r="C28" s="4" t="s">
        <v>220</v>
      </c>
      <c r="D28" s="10">
        <v>2</v>
      </c>
      <c r="E28" s="55">
        <v>370</v>
      </c>
      <c r="F28" s="55">
        <f t="shared" si="0"/>
        <v>740</v>
      </c>
    </row>
    <row r="29" spans="1:6" ht="14.25" customHeight="1" x14ac:dyDescent="0.25">
      <c r="A29" s="1"/>
      <c r="B29" s="1"/>
      <c r="C29" s="7" t="s">
        <v>7</v>
      </c>
      <c r="D29" s="4"/>
      <c r="E29" s="57"/>
      <c r="F29" s="6">
        <f>SUM(F8:F28)</f>
        <v>3476340</v>
      </c>
    </row>
    <row r="31" spans="1:6" ht="14.25" customHeight="1" x14ac:dyDescent="0.25">
      <c r="C31" s="9"/>
      <c r="D31" s="173"/>
      <c r="E31" s="173"/>
      <c r="F31" s="173"/>
    </row>
    <row r="33" spans="3:6" ht="20.25" customHeight="1" x14ac:dyDescent="0.25">
      <c r="C33" s="52" t="s">
        <v>134</v>
      </c>
      <c r="D33" s="53"/>
      <c r="E33" s="53" t="s">
        <v>133</v>
      </c>
    </row>
    <row r="34" spans="3:6" ht="30" customHeight="1" x14ac:dyDescent="0.25">
      <c r="C34" s="52" t="s">
        <v>135</v>
      </c>
      <c r="D34" s="53"/>
      <c r="E34" s="53" t="s">
        <v>136</v>
      </c>
    </row>
    <row r="35" spans="3:6" ht="30" customHeight="1" x14ac:dyDescent="0.25">
      <c r="C35" s="52" t="s">
        <v>9</v>
      </c>
      <c r="D35" s="53"/>
      <c r="E35" s="53" t="s">
        <v>10</v>
      </c>
    </row>
    <row r="36" spans="3:6" ht="30" customHeight="1" x14ac:dyDescent="0.25">
      <c r="C36" s="52" t="s">
        <v>137</v>
      </c>
      <c r="D36" s="53"/>
      <c r="E36" s="53" t="s">
        <v>138</v>
      </c>
    </row>
    <row r="37" spans="3:6" ht="30" customHeight="1" x14ac:dyDescent="0.25">
      <c r="C37" s="52" t="s">
        <v>139</v>
      </c>
      <c r="D37" s="54"/>
      <c r="E37" s="172" t="s">
        <v>140</v>
      </c>
      <c r="F37" s="172"/>
    </row>
  </sheetData>
  <mergeCells count="5">
    <mergeCell ref="C1:F3"/>
    <mergeCell ref="D4:F4"/>
    <mergeCell ref="D31:F31"/>
    <mergeCell ref="D5:F5"/>
    <mergeCell ref="E37:F3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rowBreaks count="1" manualBreakCount="1">
    <brk id="1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view="pageBreakPreview" topLeftCell="A49" zoomScale="90" zoomScaleNormal="70" zoomScaleSheetLayoutView="90" workbookViewId="0">
      <selection activeCell="A51" sqref="A51:XFD53"/>
    </sheetView>
  </sheetViews>
  <sheetFormatPr defaultRowHeight="15" x14ac:dyDescent="0.25"/>
  <cols>
    <col min="2" max="2" width="41.28515625" customWidth="1"/>
    <col min="3" max="3" width="58.7109375" customWidth="1"/>
    <col min="4" max="4" width="15.7109375" customWidth="1"/>
    <col min="5" max="5" width="16.5703125" customWidth="1"/>
    <col min="6" max="6" width="16" customWidth="1"/>
    <col min="7" max="7" width="16.5703125" customWidth="1"/>
    <col min="8" max="8" width="11.85546875" customWidth="1"/>
    <col min="9" max="9" width="19.7109375" customWidth="1"/>
  </cols>
  <sheetData>
    <row r="1" spans="1:9" ht="15" customHeight="1" x14ac:dyDescent="0.25">
      <c r="D1" s="51"/>
      <c r="E1" s="51"/>
      <c r="F1" s="174" t="s">
        <v>25</v>
      </c>
      <c r="G1" s="174"/>
      <c r="H1" s="174"/>
      <c r="I1" s="174"/>
    </row>
    <row r="2" spans="1:9" ht="15" customHeight="1" x14ac:dyDescent="0.25">
      <c r="C2" s="51"/>
      <c r="D2" s="51"/>
      <c r="E2" s="51"/>
      <c r="F2" s="174"/>
      <c r="G2" s="174"/>
      <c r="H2" s="174"/>
      <c r="I2" s="174"/>
    </row>
    <row r="3" spans="1:9" x14ac:dyDescent="0.25">
      <c r="C3" s="51"/>
      <c r="D3" s="51"/>
      <c r="E3" s="51"/>
      <c r="F3" s="174"/>
      <c r="G3" s="174"/>
      <c r="H3" s="174"/>
      <c r="I3" s="174"/>
    </row>
    <row r="4" spans="1:9" ht="19.5" customHeight="1" x14ac:dyDescent="0.25">
      <c r="C4" s="12"/>
      <c r="E4" s="51"/>
      <c r="F4" s="51"/>
      <c r="H4" s="178" t="s">
        <v>24</v>
      </c>
      <c r="I4" s="178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49.25" customHeight="1" x14ac:dyDescent="0.25">
      <c r="A7" s="17">
        <v>1</v>
      </c>
      <c r="B7" s="18" t="s">
        <v>84</v>
      </c>
      <c r="C7" s="17" t="s">
        <v>85</v>
      </c>
      <c r="D7" s="19" t="s">
        <v>55</v>
      </c>
      <c r="E7" s="20">
        <v>10</v>
      </c>
      <c r="F7" s="21">
        <v>8500</v>
      </c>
      <c r="G7" s="22">
        <f>F7*E7</f>
        <v>85000</v>
      </c>
      <c r="H7" s="23" t="s">
        <v>36</v>
      </c>
      <c r="I7" s="23" t="s">
        <v>37</v>
      </c>
    </row>
    <row r="8" spans="1:9" x14ac:dyDescent="0.25">
      <c r="A8" s="176" t="s">
        <v>38</v>
      </c>
      <c r="B8" s="176"/>
      <c r="C8" s="176"/>
      <c r="D8" s="176"/>
      <c r="E8" s="176"/>
      <c r="F8" s="176"/>
      <c r="G8" s="176"/>
      <c r="H8" s="176"/>
      <c r="I8" s="176"/>
    </row>
    <row r="9" spans="1:9" ht="58.5" customHeight="1" x14ac:dyDescent="0.25">
      <c r="A9" s="24">
        <v>2</v>
      </c>
      <c r="B9" s="24" t="s">
        <v>105</v>
      </c>
      <c r="C9" s="24" t="s">
        <v>39</v>
      </c>
      <c r="D9" s="17" t="s">
        <v>88</v>
      </c>
      <c r="E9" s="24">
        <v>50</v>
      </c>
      <c r="F9" s="25">
        <v>945</v>
      </c>
      <c r="G9" s="25">
        <f>F9*E9</f>
        <v>47250</v>
      </c>
      <c r="H9" s="23" t="s">
        <v>36</v>
      </c>
      <c r="I9" s="23" t="s">
        <v>37</v>
      </c>
    </row>
    <row r="10" spans="1:9" ht="51" x14ac:dyDescent="0.25">
      <c r="A10" s="17">
        <v>3</v>
      </c>
      <c r="B10" s="17" t="s">
        <v>106</v>
      </c>
      <c r="C10" s="17" t="s">
        <v>102</v>
      </c>
      <c r="D10" s="17" t="s">
        <v>88</v>
      </c>
      <c r="E10" s="17">
        <v>50</v>
      </c>
      <c r="F10" s="26">
        <v>945</v>
      </c>
      <c r="G10" s="25">
        <f t="shared" ref="G10:G12" si="0">F10*E10</f>
        <v>47250</v>
      </c>
      <c r="H10" s="27" t="s">
        <v>36</v>
      </c>
      <c r="I10" s="27" t="s">
        <v>37</v>
      </c>
    </row>
    <row r="11" spans="1:9" ht="51" x14ac:dyDescent="0.25">
      <c r="A11" s="28">
        <v>4</v>
      </c>
      <c r="B11" s="28" t="s">
        <v>107</v>
      </c>
      <c r="C11" s="28" t="s">
        <v>103</v>
      </c>
      <c r="D11" s="28" t="s">
        <v>88</v>
      </c>
      <c r="E11" s="28">
        <v>50</v>
      </c>
      <c r="F11" s="29">
        <v>2960</v>
      </c>
      <c r="G11" s="25">
        <f t="shared" si="0"/>
        <v>148000</v>
      </c>
      <c r="H11" s="27" t="s">
        <v>36</v>
      </c>
      <c r="I11" s="27" t="s">
        <v>37</v>
      </c>
    </row>
    <row r="12" spans="1:9" ht="72" customHeight="1" x14ac:dyDescent="0.25">
      <c r="A12" s="28">
        <v>5</v>
      </c>
      <c r="B12" s="28" t="s">
        <v>40</v>
      </c>
      <c r="C12" s="28" t="s">
        <v>41</v>
      </c>
      <c r="D12" s="28" t="s">
        <v>42</v>
      </c>
      <c r="E12" s="28">
        <v>10</v>
      </c>
      <c r="F12" s="29">
        <v>2000</v>
      </c>
      <c r="G12" s="29">
        <f t="shared" si="0"/>
        <v>20000</v>
      </c>
      <c r="H12" s="27" t="s">
        <v>36</v>
      </c>
      <c r="I12" s="27" t="s">
        <v>37</v>
      </c>
    </row>
    <row r="13" spans="1:9" x14ac:dyDescent="0.25">
      <c r="A13" s="177" t="s">
        <v>43</v>
      </c>
      <c r="B13" s="177"/>
      <c r="C13" s="177"/>
      <c r="D13" s="177"/>
      <c r="E13" s="177"/>
      <c r="F13" s="177"/>
      <c r="G13" s="177"/>
      <c r="H13" s="177"/>
      <c r="I13" s="177"/>
    </row>
    <row r="14" spans="1:9" x14ac:dyDescent="0.25">
      <c r="A14" s="177" t="s">
        <v>34</v>
      </c>
      <c r="B14" s="177"/>
      <c r="C14" s="177"/>
      <c r="D14" s="177"/>
      <c r="E14" s="177"/>
      <c r="F14" s="177"/>
      <c r="G14" s="177"/>
      <c r="H14" s="177"/>
      <c r="I14" s="177"/>
    </row>
    <row r="15" spans="1:9" x14ac:dyDescent="0.25">
      <c r="A15" s="182" t="s">
        <v>44</v>
      </c>
      <c r="B15" s="182"/>
      <c r="C15" s="182"/>
      <c r="D15" s="182"/>
      <c r="E15" s="182"/>
      <c r="F15" s="30"/>
      <c r="G15" s="31"/>
      <c r="H15" s="32"/>
      <c r="I15" s="32"/>
    </row>
    <row r="16" spans="1:9" ht="28.5" customHeight="1" x14ac:dyDescent="0.25">
      <c r="A16" s="33">
        <v>6</v>
      </c>
      <c r="B16" s="30" t="s">
        <v>45</v>
      </c>
      <c r="C16" s="30"/>
      <c r="D16" s="32" t="s">
        <v>35</v>
      </c>
      <c r="E16" s="33">
        <v>2</v>
      </c>
      <c r="F16" s="34">
        <v>122500</v>
      </c>
      <c r="G16" s="35">
        <f>F16*E16</f>
        <v>245000</v>
      </c>
      <c r="H16" s="32" t="s">
        <v>36</v>
      </c>
      <c r="I16" s="32" t="s">
        <v>37</v>
      </c>
    </row>
    <row r="17" spans="1:9" x14ac:dyDescent="0.25">
      <c r="A17" s="182" t="s">
        <v>46</v>
      </c>
      <c r="B17" s="182"/>
      <c r="C17" s="182"/>
      <c r="D17" s="182"/>
      <c r="E17" s="182"/>
      <c r="F17" s="30"/>
      <c r="G17" s="35"/>
      <c r="H17" s="32"/>
      <c r="I17" s="32"/>
    </row>
    <row r="18" spans="1:9" x14ac:dyDescent="0.25">
      <c r="A18" s="186" t="s">
        <v>47</v>
      </c>
      <c r="B18" s="186"/>
      <c r="C18" s="186"/>
      <c r="D18" s="186"/>
      <c r="E18" s="186"/>
      <c r="F18" s="36"/>
      <c r="G18" s="35"/>
      <c r="H18" s="32"/>
      <c r="I18" s="32"/>
    </row>
    <row r="19" spans="1:9" ht="32.25" customHeight="1" x14ac:dyDescent="0.25">
      <c r="A19" s="33">
        <v>7</v>
      </c>
      <c r="B19" s="30" t="s">
        <v>48</v>
      </c>
      <c r="C19" s="30"/>
      <c r="D19" s="32" t="s">
        <v>49</v>
      </c>
      <c r="E19" s="33">
        <v>6</v>
      </c>
      <c r="F19" s="34">
        <v>8000</v>
      </c>
      <c r="G19" s="35">
        <f t="shared" ref="G19:G42" si="1">F19*E19</f>
        <v>48000</v>
      </c>
      <c r="H19" s="32" t="s">
        <v>36</v>
      </c>
      <c r="I19" s="32" t="s">
        <v>37</v>
      </c>
    </row>
    <row r="20" spans="1:9" ht="28.5" customHeight="1" x14ac:dyDescent="0.25">
      <c r="A20" s="33">
        <v>8</v>
      </c>
      <c r="B20" s="30" t="s">
        <v>51</v>
      </c>
      <c r="C20" s="30"/>
      <c r="D20" s="32" t="s">
        <v>52</v>
      </c>
      <c r="E20" s="33">
        <v>1</v>
      </c>
      <c r="F20" s="34">
        <v>8000</v>
      </c>
      <c r="G20" s="35">
        <f t="shared" si="1"/>
        <v>8000</v>
      </c>
      <c r="H20" s="32" t="s">
        <v>36</v>
      </c>
      <c r="I20" s="32" t="s">
        <v>37</v>
      </c>
    </row>
    <row r="21" spans="1:9" x14ac:dyDescent="0.25">
      <c r="A21" s="182" t="s">
        <v>53</v>
      </c>
      <c r="B21" s="182"/>
      <c r="C21" s="182"/>
      <c r="D21" s="182"/>
      <c r="E21" s="182"/>
      <c r="F21" s="30"/>
      <c r="G21" s="35"/>
      <c r="H21" s="32"/>
      <c r="I21" s="32"/>
    </row>
    <row r="22" spans="1:9" ht="34.5" customHeight="1" x14ac:dyDescent="0.25">
      <c r="A22" s="33">
        <v>9</v>
      </c>
      <c r="B22" s="37" t="s">
        <v>54</v>
      </c>
      <c r="C22" s="37"/>
      <c r="D22" s="32" t="s">
        <v>50</v>
      </c>
      <c r="E22" s="33">
        <v>10</v>
      </c>
      <c r="F22" s="34">
        <v>60000</v>
      </c>
      <c r="G22" s="35">
        <f t="shared" si="1"/>
        <v>600000</v>
      </c>
      <c r="H22" s="32" t="s">
        <v>36</v>
      </c>
      <c r="I22" s="32" t="s">
        <v>37</v>
      </c>
    </row>
    <row r="23" spans="1:9" ht="34.5" customHeight="1" x14ac:dyDescent="0.25">
      <c r="A23" s="33">
        <v>11</v>
      </c>
      <c r="B23" s="37" t="s">
        <v>56</v>
      </c>
      <c r="C23" s="37"/>
      <c r="D23" s="32" t="s">
        <v>55</v>
      </c>
      <c r="E23" s="33">
        <v>1</v>
      </c>
      <c r="F23" s="34">
        <v>7000</v>
      </c>
      <c r="G23" s="35">
        <f t="shared" si="1"/>
        <v>7000</v>
      </c>
      <c r="H23" s="32" t="s">
        <v>36</v>
      </c>
      <c r="I23" s="32" t="s">
        <v>37</v>
      </c>
    </row>
    <row r="24" spans="1:9" x14ac:dyDescent="0.25">
      <c r="A24" s="182" t="s">
        <v>57</v>
      </c>
      <c r="B24" s="182"/>
      <c r="C24" s="182"/>
      <c r="D24" s="182"/>
      <c r="E24" s="182"/>
      <c r="F24" s="30"/>
      <c r="G24" s="35"/>
      <c r="H24" s="32"/>
      <c r="I24" s="32"/>
    </row>
    <row r="25" spans="1:9" ht="15.75" customHeight="1" x14ac:dyDescent="0.25">
      <c r="A25" s="33">
        <v>12</v>
      </c>
      <c r="B25" s="30" t="s">
        <v>58</v>
      </c>
      <c r="C25" s="30"/>
      <c r="D25" s="32" t="s">
        <v>59</v>
      </c>
      <c r="E25" s="33">
        <v>1</v>
      </c>
      <c r="F25" s="34">
        <v>200000</v>
      </c>
      <c r="G25" s="35">
        <f t="shared" si="1"/>
        <v>200000</v>
      </c>
      <c r="H25" s="32" t="s">
        <v>36</v>
      </c>
      <c r="I25" s="32" t="s">
        <v>37</v>
      </c>
    </row>
    <row r="26" spans="1:9" ht="27" customHeight="1" x14ac:dyDescent="0.25">
      <c r="A26" s="33">
        <v>13</v>
      </c>
      <c r="B26" s="30" t="s">
        <v>60</v>
      </c>
      <c r="C26" s="30"/>
      <c r="D26" s="32" t="s">
        <v>61</v>
      </c>
      <c r="E26" s="33">
        <v>1</v>
      </c>
      <c r="F26" s="34">
        <v>350000</v>
      </c>
      <c r="G26" s="35">
        <f t="shared" si="1"/>
        <v>350000</v>
      </c>
      <c r="H26" s="32" t="s">
        <v>36</v>
      </c>
      <c r="I26" s="32" t="s">
        <v>37</v>
      </c>
    </row>
    <row r="27" spans="1:9" x14ac:dyDescent="0.25">
      <c r="A27" s="182" t="s">
        <v>62</v>
      </c>
      <c r="B27" s="182"/>
      <c r="C27" s="182"/>
      <c r="D27" s="182"/>
      <c r="E27" s="182"/>
      <c r="F27" s="30"/>
      <c r="G27" s="35"/>
      <c r="H27" s="32"/>
      <c r="I27" s="32"/>
    </row>
    <row r="28" spans="1:9" x14ac:dyDescent="0.25">
      <c r="A28" s="182" t="s">
        <v>63</v>
      </c>
      <c r="B28" s="182"/>
      <c r="C28" s="182"/>
      <c r="D28" s="182"/>
      <c r="E28" s="182"/>
      <c r="F28" s="30"/>
      <c r="G28" s="35"/>
      <c r="H28" s="32"/>
      <c r="I28" s="32"/>
    </row>
    <row r="29" spans="1:9" ht="48" customHeight="1" x14ac:dyDescent="0.25">
      <c r="A29" s="33">
        <v>14</v>
      </c>
      <c r="B29" s="37" t="s">
        <v>64</v>
      </c>
      <c r="C29" s="37"/>
      <c r="D29" s="32" t="s">
        <v>35</v>
      </c>
      <c r="E29" s="33">
        <v>2</v>
      </c>
      <c r="F29" s="34">
        <v>10978</v>
      </c>
      <c r="G29" s="35">
        <f t="shared" si="1"/>
        <v>21956</v>
      </c>
      <c r="H29" s="32" t="s">
        <v>36</v>
      </c>
      <c r="I29" s="32" t="s">
        <v>37</v>
      </c>
    </row>
    <row r="30" spans="1:9" ht="48" customHeight="1" x14ac:dyDescent="0.25">
      <c r="A30" s="33">
        <v>15</v>
      </c>
      <c r="B30" s="37" t="s">
        <v>65</v>
      </c>
      <c r="C30" s="37"/>
      <c r="D30" s="32" t="s">
        <v>35</v>
      </c>
      <c r="E30" s="33">
        <v>2</v>
      </c>
      <c r="F30" s="34">
        <v>11175</v>
      </c>
      <c r="G30" s="35">
        <f t="shared" si="1"/>
        <v>22350</v>
      </c>
      <c r="H30" s="32" t="s">
        <v>36</v>
      </c>
      <c r="I30" s="32" t="s">
        <v>37</v>
      </c>
    </row>
    <row r="31" spans="1:9" x14ac:dyDescent="0.25">
      <c r="A31" s="182" t="s">
        <v>66</v>
      </c>
      <c r="B31" s="182"/>
      <c r="C31" s="182"/>
      <c r="D31" s="182"/>
      <c r="E31" s="182"/>
      <c r="F31" s="30"/>
      <c r="G31" s="35"/>
      <c r="H31" s="32"/>
      <c r="I31" s="32"/>
    </row>
    <row r="32" spans="1:9" ht="51.75" customHeight="1" x14ac:dyDescent="0.25">
      <c r="A32" s="33">
        <v>16</v>
      </c>
      <c r="B32" s="37" t="s">
        <v>67</v>
      </c>
      <c r="C32" s="37"/>
      <c r="D32" s="32" t="s">
        <v>35</v>
      </c>
      <c r="E32" s="33">
        <v>1</v>
      </c>
      <c r="F32" s="34">
        <v>9223</v>
      </c>
      <c r="G32" s="35">
        <f t="shared" si="1"/>
        <v>9223</v>
      </c>
      <c r="H32" s="32" t="s">
        <v>36</v>
      </c>
      <c r="I32" s="32" t="s">
        <v>37</v>
      </c>
    </row>
    <row r="33" spans="1:9" ht="51.75" customHeight="1" x14ac:dyDescent="0.25">
      <c r="A33" s="33">
        <v>17</v>
      </c>
      <c r="B33" s="37" t="s">
        <v>68</v>
      </c>
      <c r="C33" s="37"/>
      <c r="D33" s="32" t="s">
        <v>69</v>
      </c>
      <c r="E33" s="33">
        <v>2</v>
      </c>
      <c r="F33" s="34">
        <v>20000</v>
      </c>
      <c r="G33" s="35">
        <f t="shared" si="1"/>
        <v>40000</v>
      </c>
      <c r="H33" s="32" t="s">
        <v>36</v>
      </c>
      <c r="I33" s="32" t="s">
        <v>37</v>
      </c>
    </row>
    <row r="34" spans="1:9" ht="49.5" customHeight="1" x14ac:dyDescent="0.25">
      <c r="A34" s="33">
        <v>18</v>
      </c>
      <c r="B34" s="37" t="s">
        <v>70</v>
      </c>
      <c r="C34" s="37"/>
      <c r="D34" s="32" t="s">
        <v>35</v>
      </c>
      <c r="E34" s="33">
        <v>2</v>
      </c>
      <c r="F34" s="34">
        <v>6761</v>
      </c>
      <c r="G34" s="35">
        <f t="shared" si="1"/>
        <v>13522</v>
      </c>
      <c r="H34" s="32" t="s">
        <v>36</v>
      </c>
      <c r="I34" s="32" t="s">
        <v>37</v>
      </c>
    </row>
    <row r="35" spans="1:9" ht="49.5" customHeight="1" x14ac:dyDescent="0.25">
      <c r="A35" s="33">
        <v>19</v>
      </c>
      <c r="B35" s="37" t="s">
        <v>71</v>
      </c>
      <c r="C35" s="37"/>
      <c r="D35" s="32" t="s">
        <v>35</v>
      </c>
      <c r="E35" s="33">
        <v>1</v>
      </c>
      <c r="F35" s="34">
        <v>11201</v>
      </c>
      <c r="G35" s="35">
        <f t="shared" si="1"/>
        <v>11201</v>
      </c>
      <c r="H35" s="32" t="s">
        <v>36</v>
      </c>
      <c r="I35" s="32" t="s">
        <v>37</v>
      </c>
    </row>
    <row r="36" spans="1:9" ht="47.25" customHeight="1" x14ac:dyDescent="0.25">
      <c r="A36" s="33">
        <v>20</v>
      </c>
      <c r="B36" s="37" t="s">
        <v>72</v>
      </c>
      <c r="C36" s="37"/>
      <c r="D36" s="32" t="s">
        <v>35</v>
      </c>
      <c r="E36" s="33">
        <v>1</v>
      </c>
      <c r="F36" s="34">
        <v>8096</v>
      </c>
      <c r="G36" s="35">
        <f t="shared" si="1"/>
        <v>8096</v>
      </c>
      <c r="H36" s="32" t="s">
        <v>36</v>
      </c>
      <c r="I36" s="32" t="s">
        <v>37</v>
      </c>
    </row>
    <row r="37" spans="1:9" ht="69.75" customHeight="1" x14ac:dyDescent="0.25">
      <c r="A37" s="33">
        <v>21</v>
      </c>
      <c r="B37" s="37" t="s">
        <v>73</v>
      </c>
      <c r="C37" s="37"/>
      <c r="D37" s="32" t="s">
        <v>35</v>
      </c>
      <c r="E37" s="33">
        <v>2</v>
      </c>
      <c r="F37" s="34">
        <v>11142</v>
      </c>
      <c r="G37" s="35">
        <f t="shared" si="1"/>
        <v>22284</v>
      </c>
      <c r="H37" s="32" t="s">
        <v>36</v>
      </c>
      <c r="I37" s="32" t="s">
        <v>37</v>
      </c>
    </row>
    <row r="38" spans="1:9" x14ac:dyDescent="0.25">
      <c r="A38" s="182" t="s">
        <v>74</v>
      </c>
      <c r="B38" s="182"/>
      <c r="C38" s="182"/>
      <c r="D38" s="182"/>
      <c r="E38" s="182"/>
      <c r="F38" s="30"/>
      <c r="G38" s="35"/>
      <c r="H38" s="32"/>
      <c r="I38" s="32"/>
    </row>
    <row r="39" spans="1:9" x14ac:dyDescent="0.25">
      <c r="A39" s="182" t="s">
        <v>75</v>
      </c>
      <c r="B39" s="182"/>
      <c r="C39" s="182"/>
      <c r="D39" s="182"/>
      <c r="E39" s="182"/>
      <c r="F39" s="30"/>
      <c r="G39" s="35"/>
      <c r="H39" s="32"/>
      <c r="I39" s="32"/>
    </row>
    <row r="40" spans="1:9" ht="47.25" customHeight="1" x14ac:dyDescent="0.25">
      <c r="A40" s="33">
        <v>22</v>
      </c>
      <c r="B40" s="30" t="s">
        <v>86</v>
      </c>
      <c r="C40" s="30"/>
      <c r="D40" s="32" t="s">
        <v>76</v>
      </c>
      <c r="E40" s="33">
        <v>1</v>
      </c>
      <c r="F40" s="34">
        <v>15000</v>
      </c>
      <c r="G40" s="35">
        <f t="shared" si="1"/>
        <v>15000</v>
      </c>
      <c r="H40" s="32" t="s">
        <v>36</v>
      </c>
      <c r="I40" s="32" t="s">
        <v>37</v>
      </c>
    </row>
    <row r="41" spans="1:9" x14ac:dyDescent="0.25">
      <c r="A41" s="182" t="s">
        <v>77</v>
      </c>
      <c r="B41" s="182"/>
      <c r="C41" s="182"/>
      <c r="D41" s="182"/>
      <c r="E41" s="182"/>
      <c r="F41" s="30"/>
      <c r="G41" s="35"/>
      <c r="H41" s="32"/>
      <c r="I41" s="32"/>
    </row>
    <row r="42" spans="1:9" ht="32.25" customHeight="1" x14ac:dyDescent="0.25">
      <c r="A42" s="33">
        <v>23</v>
      </c>
      <c r="B42" s="30" t="s">
        <v>78</v>
      </c>
      <c r="C42" s="30"/>
      <c r="D42" s="32" t="s">
        <v>35</v>
      </c>
      <c r="E42" s="33">
        <v>1</v>
      </c>
      <c r="F42" s="34">
        <v>303000</v>
      </c>
      <c r="G42" s="35">
        <f t="shared" si="1"/>
        <v>303000</v>
      </c>
      <c r="H42" s="32" t="s">
        <v>36</v>
      </c>
      <c r="I42" s="32" t="s">
        <v>37</v>
      </c>
    </row>
    <row r="43" spans="1:9" ht="32.25" customHeight="1" x14ac:dyDescent="0.25">
      <c r="A43" s="33">
        <v>24</v>
      </c>
      <c r="B43" s="30" t="s">
        <v>79</v>
      </c>
      <c r="C43" s="30"/>
      <c r="D43" s="32" t="s">
        <v>50</v>
      </c>
      <c r="E43" s="33">
        <v>2</v>
      </c>
      <c r="F43" s="34">
        <v>18975</v>
      </c>
      <c r="G43" s="35">
        <f t="shared" ref="G43:G47" si="2">F43*E43</f>
        <v>37950</v>
      </c>
      <c r="H43" s="32" t="s">
        <v>36</v>
      </c>
      <c r="I43" s="32" t="s">
        <v>37</v>
      </c>
    </row>
    <row r="44" spans="1:9" ht="12.75" customHeight="1" x14ac:dyDescent="0.25">
      <c r="A44" s="184" t="s">
        <v>80</v>
      </c>
      <c r="B44" s="184"/>
      <c r="C44" s="184"/>
      <c r="D44" s="184"/>
      <c r="E44" s="184"/>
      <c r="F44" s="184"/>
      <c r="G44" s="184"/>
      <c r="H44" s="184"/>
      <c r="I44" s="184"/>
    </row>
    <row r="45" spans="1:9" ht="60.75" customHeight="1" x14ac:dyDescent="0.25">
      <c r="A45" s="28">
        <v>25</v>
      </c>
      <c r="B45" s="37" t="s">
        <v>81</v>
      </c>
      <c r="C45" s="38"/>
      <c r="D45" s="32" t="s">
        <v>50</v>
      </c>
      <c r="E45" s="33">
        <v>1</v>
      </c>
      <c r="F45" s="34">
        <v>20000</v>
      </c>
      <c r="G45" s="35">
        <f t="shared" si="2"/>
        <v>20000</v>
      </c>
      <c r="H45" s="32" t="s">
        <v>36</v>
      </c>
      <c r="I45" s="32" t="s">
        <v>37</v>
      </c>
    </row>
    <row r="46" spans="1:9" ht="32.25" customHeight="1" x14ac:dyDescent="0.25">
      <c r="A46" s="28">
        <v>26</v>
      </c>
      <c r="B46" s="37" t="s">
        <v>82</v>
      </c>
      <c r="C46" s="38"/>
      <c r="D46" s="32" t="s">
        <v>55</v>
      </c>
      <c r="E46" s="33">
        <v>15</v>
      </c>
      <c r="F46" s="34">
        <v>35000</v>
      </c>
      <c r="G46" s="35">
        <f t="shared" si="2"/>
        <v>525000</v>
      </c>
      <c r="H46" s="32" t="s">
        <v>36</v>
      </c>
      <c r="I46" s="32" t="s">
        <v>37</v>
      </c>
    </row>
    <row r="47" spans="1:9" ht="32.25" customHeight="1" x14ac:dyDescent="0.25">
      <c r="A47" s="28">
        <v>27</v>
      </c>
      <c r="B47" s="37" t="s">
        <v>83</v>
      </c>
      <c r="C47" s="38"/>
      <c r="D47" s="32" t="s">
        <v>55</v>
      </c>
      <c r="E47" s="33">
        <v>2</v>
      </c>
      <c r="F47" s="34">
        <v>25000</v>
      </c>
      <c r="G47" s="35">
        <f t="shared" si="2"/>
        <v>50000</v>
      </c>
      <c r="H47" s="32" t="s">
        <v>36</v>
      </c>
      <c r="I47" s="32" t="s">
        <v>37</v>
      </c>
    </row>
    <row r="48" spans="1:9" x14ac:dyDescent="0.25">
      <c r="A48" s="185" t="s">
        <v>87</v>
      </c>
      <c r="B48" s="185"/>
      <c r="C48" s="185"/>
      <c r="D48" s="185"/>
      <c r="E48" s="185"/>
      <c r="F48" s="185"/>
      <c r="G48" s="185"/>
      <c r="H48" s="185"/>
      <c r="I48" s="185"/>
    </row>
    <row r="49" spans="1:9" s="44" customFormat="1" ht="63.75" x14ac:dyDescent="0.2">
      <c r="A49" s="47">
        <v>28</v>
      </c>
      <c r="B49" s="37" t="s">
        <v>95</v>
      </c>
      <c r="C49" s="43" t="s">
        <v>104</v>
      </c>
      <c r="D49" s="32" t="s">
        <v>88</v>
      </c>
      <c r="E49" s="33">
        <v>50</v>
      </c>
      <c r="F49" s="49">
        <v>4000</v>
      </c>
      <c r="G49" s="50">
        <f t="shared" ref="G49:G50" si="3">E49*F49</f>
        <v>200000</v>
      </c>
      <c r="H49" s="32" t="s">
        <v>36</v>
      </c>
      <c r="I49" s="32" t="s">
        <v>37</v>
      </c>
    </row>
    <row r="50" spans="1:9" ht="51.75" x14ac:dyDescent="0.25">
      <c r="A50" s="47">
        <v>29</v>
      </c>
      <c r="B50" s="37" t="s">
        <v>94</v>
      </c>
      <c r="C50" s="43" t="s">
        <v>101</v>
      </c>
      <c r="D50" s="32" t="s">
        <v>88</v>
      </c>
      <c r="E50" s="33">
        <v>10</v>
      </c>
      <c r="F50" s="49">
        <v>6000</v>
      </c>
      <c r="G50" s="50">
        <f t="shared" si="3"/>
        <v>60000</v>
      </c>
      <c r="H50" s="32" t="s">
        <v>36</v>
      </c>
      <c r="I50" s="32" t="s">
        <v>37</v>
      </c>
    </row>
    <row r="51" spans="1:9" ht="27" customHeight="1" x14ac:dyDescent="0.25">
      <c r="A51" s="47">
        <v>30</v>
      </c>
      <c r="B51" s="37" t="s">
        <v>93</v>
      </c>
      <c r="C51" s="45" t="s">
        <v>98</v>
      </c>
      <c r="D51" s="32" t="s">
        <v>88</v>
      </c>
      <c r="E51" s="33">
        <v>20</v>
      </c>
      <c r="F51" s="50">
        <v>2319.56</v>
      </c>
      <c r="G51" s="50">
        <f>E51*F51</f>
        <v>46391.199999999997</v>
      </c>
      <c r="H51" s="32" t="s">
        <v>36</v>
      </c>
      <c r="I51" s="32" t="s">
        <v>37</v>
      </c>
    </row>
    <row r="52" spans="1:9" ht="38.25" x14ac:dyDescent="0.25">
      <c r="A52" s="47">
        <v>31</v>
      </c>
      <c r="B52" s="37" t="s">
        <v>92</v>
      </c>
      <c r="C52" s="46" t="s">
        <v>99</v>
      </c>
      <c r="D52" s="32" t="s">
        <v>88</v>
      </c>
      <c r="E52" s="33">
        <v>20</v>
      </c>
      <c r="F52" s="50">
        <v>672.9</v>
      </c>
      <c r="G52" s="50">
        <f t="shared" ref="G52:G53" si="4">E52*F52</f>
        <v>13458</v>
      </c>
      <c r="H52" s="32" t="s">
        <v>36</v>
      </c>
      <c r="I52" s="32" t="s">
        <v>37</v>
      </c>
    </row>
    <row r="53" spans="1:9" ht="32.25" customHeight="1" x14ac:dyDescent="0.25">
      <c r="A53" s="47">
        <v>32</v>
      </c>
      <c r="B53" s="37" t="s">
        <v>96</v>
      </c>
      <c r="C53" s="46" t="s">
        <v>100</v>
      </c>
      <c r="D53" s="32" t="s">
        <v>89</v>
      </c>
      <c r="E53" s="33">
        <v>100</v>
      </c>
      <c r="F53" s="50">
        <v>2746.12</v>
      </c>
      <c r="G53" s="50">
        <f t="shared" si="4"/>
        <v>274612</v>
      </c>
      <c r="H53" s="32" t="s">
        <v>36</v>
      </c>
      <c r="I53" s="32" t="s">
        <v>37</v>
      </c>
    </row>
    <row r="54" spans="1:9" s="39" customFormat="1" x14ac:dyDescent="0.25">
      <c r="A54" s="48"/>
      <c r="B54" s="183" t="s">
        <v>90</v>
      </c>
      <c r="C54" s="183"/>
      <c r="D54" s="183"/>
      <c r="E54" s="183"/>
      <c r="F54" s="183"/>
      <c r="G54" s="183"/>
      <c r="H54" s="183"/>
      <c r="I54" s="40"/>
    </row>
    <row r="55" spans="1:9" ht="34.5" customHeight="1" x14ac:dyDescent="0.25">
      <c r="A55" s="47">
        <v>33</v>
      </c>
      <c r="B55" s="37" t="s">
        <v>97</v>
      </c>
      <c r="C55" s="46" t="s">
        <v>91</v>
      </c>
      <c r="D55" s="32" t="s">
        <v>49</v>
      </c>
      <c r="E55" s="33">
        <v>250</v>
      </c>
      <c r="F55" s="50">
        <v>27.4</v>
      </c>
      <c r="G55" s="50">
        <f>E55*F55</f>
        <v>6850</v>
      </c>
      <c r="H55" s="32" t="s">
        <v>36</v>
      </c>
      <c r="I55" s="32" t="s">
        <v>37</v>
      </c>
    </row>
    <row r="56" spans="1:9" x14ac:dyDescent="0.25">
      <c r="A56" s="179" t="s">
        <v>141</v>
      </c>
      <c r="B56" s="180"/>
      <c r="C56" s="181"/>
      <c r="D56" s="58"/>
      <c r="E56" s="58"/>
      <c r="F56" s="58"/>
      <c r="G56" s="59">
        <f>G7+G9+G10+G11+G12+G16+G19+G20+G22+G23+G25+G26+G29+G30+G32+G33+G34+G35+G36+G37+G40+G42+G43+G45+G46+G47+G49+G50+G51+G52+G53+G55</f>
        <v>3506393.2</v>
      </c>
      <c r="H56" s="58"/>
      <c r="I56" s="58"/>
    </row>
    <row r="58" spans="1:9" ht="15.75" x14ac:dyDescent="0.25">
      <c r="B58" s="52" t="s">
        <v>134</v>
      </c>
      <c r="C58" s="53"/>
      <c r="D58" s="53" t="s">
        <v>133</v>
      </c>
    </row>
    <row r="59" spans="1:9" ht="21" customHeight="1" x14ac:dyDescent="0.25">
      <c r="B59" s="52" t="s">
        <v>135</v>
      </c>
      <c r="C59" s="53"/>
      <c r="D59" s="53" t="s">
        <v>136</v>
      </c>
    </row>
    <row r="60" spans="1:9" ht="20.25" hidden="1" customHeight="1" x14ac:dyDescent="0.25">
      <c r="B60" s="52" t="s">
        <v>9</v>
      </c>
      <c r="C60" s="53"/>
      <c r="D60" s="53" t="s">
        <v>10</v>
      </c>
    </row>
    <row r="61" spans="1:9" ht="31.5" x14ac:dyDescent="0.25">
      <c r="B61" s="52" t="s">
        <v>137</v>
      </c>
      <c r="C61" s="53"/>
      <c r="D61" s="53" t="s">
        <v>138</v>
      </c>
    </row>
    <row r="62" spans="1:9" ht="31.5" x14ac:dyDescent="0.25">
      <c r="B62" s="52" t="s">
        <v>139</v>
      </c>
      <c r="C62" s="54"/>
      <c r="D62" s="52" t="s">
        <v>140</v>
      </c>
    </row>
  </sheetData>
  <mergeCells count="20">
    <mergeCell ref="A56:C56"/>
    <mergeCell ref="A15:E15"/>
    <mergeCell ref="A17:E17"/>
    <mergeCell ref="B54:H54"/>
    <mergeCell ref="A44:I44"/>
    <mergeCell ref="A48:I48"/>
    <mergeCell ref="A18:E18"/>
    <mergeCell ref="A28:E28"/>
    <mergeCell ref="A41:E41"/>
    <mergeCell ref="A31:E31"/>
    <mergeCell ref="A38:E38"/>
    <mergeCell ref="A39:E39"/>
    <mergeCell ref="A21:E21"/>
    <mergeCell ref="A24:E24"/>
    <mergeCell ref="A27:E27"/>
    <mergeCell ref="A8:I8"/>
    <mergeCell ref="A13:I13"/>
    <mergeCell ref="A14:I14"/>
    <mergeCell ref="F1:I3"/>
    <mergeCell ref="H4:I4"/>
  </mergeCells>
  <pageMargins left="0.7" right="0.7" top="0.75" bottom="0.75" header="0.3" footer="0.3"/>
  <pageSetup paperSize="9" scale="63" orientation="landscape" r:id="rId1"/>
  <rowBreaks count="1" manualBreakCount="1">
    <brk id="4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BreakPreview" zoomScale="60" zoomScaleNormal="100" workbookViewId="0">
      <selection activeCell="A7" sqref="A7:XFD7"/>
    </sheetView>
  </sheetViews>
  <sheetFormatPr defaultRowHeight="15" x14ac:dyDescent="0.25"/>
  <cols>
    <col min="2" max="2" width="41.28515625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1"/>
      <c r="E1" s="51"/>
      <c r="F1" s="174" t="s">
        <v>152</v>
      </c>
      <c r="G1" s="174"/>
      <c r="H1" s="174"/>
      <c r="I1" s="174"/>
    </row>
    <row r="2" spans="1:9" ht="15" customHeight="1" x14ac:dyDescent="0.25">
      <c r="C2" s="51"/>
      <c r="D2" s="51"/>
      <c r="E2" s="51"/>
      <c r="F2" s="174"/>
      <c r="G2" s="174"/>
      <c r="H2" s="174"/>
      <c r="I2" s="174"/>
    </row>
    <row r="3" spans="1:9" x14ac:dyDescent="0.25">
      <c r="C3" s="51"/>
      <c r="D3" s="51"/>
      <c r="E3" s="51"/>
      <c r="F3" s="174"/>
      <c r="G3" s="174"/>
      <c r="H3" s="174"/>
      <c r="I3" s="174"/>
    </row>
    <row r="4" spans="1:9" ht="19.5" customHeight="1" x14ac:dyDescent="0.25">
      <c r="C4" s="12"/>
      <c r="E4" s="51"/>
      <c r="F4" s="51"/>
      <c r="H4" s="178" t="s">
        <v>153</v>
      </c>
      <c r="I4" s="178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42" customHeight="1" x14ac:dyDescent="0.25">
      <c r="A7" s="17">
        <v>1</v>
      </c>
      <c r="B7" s="18" t="s">
        <v>149</v>
      </c>
      <c r="C7" s="17" t="s">
        <v>154</v>
      </c>
      <c r="D7" s="19" t="s">
        <v>88</v>
      </c>
      <c r="E7" s="20">
        <v>250</v>
      </c>
      <c r="F7" s="21">
        <v>3371.22</v>
      </c>
      <c r="G7" s="22">
        <f>F7*E7</f>
        <v>842805</v>
      </c>
      <c r="H7" s="23" t="s">
        <v>36</v>
      </c>
      <c r="I7" s="23" t="s">
        <v>37</v>
      </c>
    </row>
    <row r="8" spans="1:9" ht="58.5" customHeight="1" x14ac:dyDescent="0.25">
      <c r="A8" s="24">
        <v>2</v>
      </c>
      <c r="B8" s="24" t="s">
        <v>161</v>
      </c>
      <c r="C8" s="24" t="s">
        <v>162</v>
      </c>
      <c r="D8" s="17" t="s">
        <v>42</v>
      </c>
      <c r="E8" s="24">
        <v>100</v>
      </c>
      <c r="F8" s="25">
        <v>870</v>
      </c>
      <c r="G8" s="25">
        <f>F8*E8</f>
        <v>87000</v>
      </c>
      <c r="H8" s="23" t="s">
        <v>36</v>
      </c>
      <c r="I8" s="23" t="s">
        <v>37</v>
      </c>
    </row>
    <row r="9" spans="1:9" ht="38.25" x14ac:dyDescent="0.25">
      <c r="A9" s="17">
        <v>3</v>
      </c>
      <c r="B9" s="17" t="s">
        <v>150</v>
      </c>
      <c r="C9" s="17" t="s">
        <v>151</v>
      </c>
      <c r="D9" s="17" t="s">
        <v>59</v>
      </c>
      <c r="E9" s="17">
        <v>100</v>
      </c>
      <c r="F9" s="26">
        <v>518</v>
      </c>
      <c r="G9" s="25">
        <f t="shared" ref="G9" si="0">F9*E9</f>
        <v>51800</v>
      </c>
      <c r="H9" s="27" t="s">
        <v>36</v>
      </c>
      <c r="I9" s="27" t="s">
        <v>37</v>
      </c>
    </row>
    <row r="10" spans="1:9" x14ac:dyDescent="0.25">
      <c r="A10" s="179" t="s">
        <v>141</v>
      </c>
      <c r="B10" s="180"/>
      <c r="C10" s="181"/>
      <c r="D10" s="58"/>
      <c r="E10" s="58"/>
      <c r="F10" s="58"/>
      <c r="G10" s="59">
        <f>G7+G8+G9</f>
        <v>981605</v>
      </c>
      <c r="H10" s="58"/>
      <c r="I10" s="58"/>
    </row>
    <row r="12" spans="1:9" ht="15.75" x14ac:dyDescent="0.25">
      <c r="B12" s="52"/>
      <c r="C12" s="53"/>
      <c r="D12" s="53"/>
    </row>
    <row r="13" spans="1:9" ht="21" customHeight="1" x14ac:dyDescent="0.25">
      <c r="B13" s="52" t="s">
        <v>135</v>
      </c>
      <c r="C13" s="53"/>
      <c r="D13" s="53" t="s">
        <v>159</v>
      </c>
    </row>
    <row r="14" spans="1:9" ht="20.25" hidden="1" customHeight="1" x14ac:dyDescent="0.25">
      <c r="B14" s="52" t="s">
        <v>9</v>
      </c>
      <c r="C14" s="53"/>
      <c r="D14" s="53" t="s">
        <v>10</v>
      </c>
    </row>
    <row r="15" spans="1:9" ht="31.5" x14ac:dyDescent="0.25">
      <c r="B15" s="52" t="s">
        <v>137</v>
      </c>
      <c r="C15" s="53"/>
      <c r="D15" s="53" t="s">
        <v>158</v>
      </c>
    </row>
    <row r="16" spans="1:9" ht="15.75" x14ac:dyDescent="0.25">
      <c r="B16" s="52" t="s">
        <v>139</v>
      </c>
      <c r="C16" s="54"/>
      <c r="D16" s="52" t="s">
        <v>157</v>
      </c>
    </row>
    <row r="17" spans="2:4" ht="15.75" x14ac:dyDescent="0.25">
      <c r="B17" s="52" t="s">
        <v>155</v>
      </c>
      <c r="D17" s="53" t="s">
        <v>156</v>
      </c>
    </row>
  </sheetData>
  <mergeCells count="3">
    <mergeCell ref="A10:C10"/>
    <mergeCell ref="F1:I3"/>
    <mergeCell ref="H4:I4"/>
  </mergeCells>
  <pageMargins left="0.7" right="0.7" top="0.75" bottom="0.75" header="0.3" footer="0.3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topLeftCell="A16" zoomScale="60" zoomScaleNormal="70" workbookViewId="0">
      <selection activeCell="A9" sqref="A9:XFD26"/>
    </sheetView>
  </sheetViews>
  <sheetFormatPr defaultRowHeight="15" x14ac:dyDescent="0.25"/>
  <cols>
    <col min="2" max="2" width="41.28515625" style="67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1"/>
      <c r="E1" s="51"/>
      <c r="F1" s="174" t="s">
        <v>169</v>
      </c>
      <c r="G1" s="174"/>
      <c r="H1" s="174"/>
      <c r="I1" s="174"/>
    </row>
    <row r="2" spans="1:9" ht="15" customHeight="1" x14ac:dyDescent="0.25">
      <c r="C2" s="51"/>
      <c r="D2" s="51"/>
      <c r="E2" s="51"/>
      <c r="F2" s="174"/>
      <c r="G2" s="174"/>
      <c r="H2" s="174"/>
      <c r="I2" s="174"/>
    </row>
    <row r="3" spans="1:9" x14ac:dyDescent="0.25">
      <c r="C3" s="51"/>
      <c r="D3" s="51"/>
      <c r="E3" s="51"/>
      <c r="F3" s="174"/>
      <c r="G3" s="174"/>
      <c r="H3" s="174"/>
      <c r="I3" s="174"/>
    </row>
    <row r="4" spans="1:9" ht="19.5" customHeight="1" x14ac:dyDescent="0.25">
      <c r="C4" s="12"/>
      <c r="E4" s="51"/>
      <c r="F4" s="51"/>
      <c r="H4" s="174" t="s">
        <v>170</v>
      </c>
      <c r="I4" s="174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60.5" customHeight="1" x14ac:dyDescent="0.25">
      <c r="A7" s="17">
        <v>1</v>
      </c>
      <c r="B7" s="68" t="s">
        <v>171</v>
      </c>
      <c r="C7" s="17" t="s">
        <v>197</v>
      </c>
      <c r="D7" s="19" t="s">
        <v>35</v>
      </c>
      <c r="E7" s="20">
        <v>1</v>
      </c>
      <c r="F7" s="21">
        <v>168000</v>
      </c>
      <c r="G7" s="22">
        <f>F7*E7</f>
        <v>168000</v>
      </c>
      <c r="H7" s="23" t="s">
        <v>36</v>
      </c>
      <c r="I7" s="23" t="s">
        <v>37</v>
      </c>
    </row>
    <row r="8" spans="1:9" ht="83.25" customHeight="1" x14ac:dyDescent="0.25">
      <c r="A8" s="61">
        <v>2</v>
      </c>
      <c r="B8" s="69" t="s">
        <v>119</v>
      </c>
      <c r="C8" s="61" t="s">
        <v>173</v>
      </c>
      <c r="D8" s="62" t="s">
        <v>42</v>
      </c>
      <c r="E8" s="61">
        <v>10</v>
      </c>
      <c r="F8" s="63">
        <v>25200</v>
      </c>
      <c r="G8" s="63">
        <f>F8*E8</f>
        <v>252000</v>
      </c>
      <c r="H8" s="64" t="s">
        <v>36</v>
      </c>
      <c r="I8" s="64" t="s">
        <v>37</v>
      </c>
    </row>
    <row r="9" spans="1:9" ht="18.75" customHeight="1" x14ac:dyDescent="0.25">
      <c r="A9" s="187" t="s">
        <v>185</v>
      </c>
      <c r="B9" s="187"/>
      <c r="C9" s="187"/>
      <c r="D9" s="187"/>
      <c r="E9" s="187"/>
      <c r="F9" s="187"/>
      <c r="G9" s="187"/>
      <c r="H9" s="187"/>
      <c r="I9" s="187"/>
    </row>
    <row r="10" spans="1:9" ht="60" customHeight="1" x14ac:dyDescent="0.25">
      <c r="A10" s="17">
        <v>3</v>
      </c>
      <c r="B10" s="70" t="s">
        <v>186</v>
      </c>
      <c r="C10" s="17"/>
      <c r="D10" s="65" t="s">
        <v>180</v>
      </c>
      <c r="E10" s="66">
        <v>1</v>
      </c>
      <c r="F10" s="66">
        <v>7500</v>
      </c>
      <c r="G10" s="26">
        <f t="shared" ref="G10:G26" si="0">F10*E10</f>
        <v>7500</v>
      </c>
      <c r="H10" s="19" t="s">
        <v>36</v>
      </c>
      <c r="I10" s="19" t="s">
        <v>37</v>
      </c>
    </row>
    <row r="11" spans="1:9" ht="56.25" customHeight="1" x14ac:dyDescent="0.25">
      <c r="A11" s="17">
        <v>4</v>
      </c>
      <c r="B11" s="70" t="s">
        <v>187</v>
      </c>
      <c r="C11" s="17"/>
      <c r="D11" s="65" t="s">
        <v>180</v>
      </c>
      <c r="E11" s="66">
        <v>6</v>
      </c>
      <c r="F11" s="66">
        <v>3500</v>
      </c>
      <c r="G11" s="26">
        <f t="shared" si="0"/>
        <v>21000</v>
      </c>
      <c r="H11" s="19" t="s">
        <v>36</v>
      </c>
      <c r="I11" s="19" t="s">
        <v>37</v>
      </c>
    </row>
    <row r="12" spans="1:9" ht="37.5" customHeight="1" x14ac:dyDescent="0.25">
      <c r="A12" s="17">
        <v>5</v>
      </c>
      <c r="B12" s="70" t="s">
        <v>188</v>
      </c>
      <c r="C12" s="17"/>
      <c r="D12" s="65" t="s">
        <v>181</v>
      </c>
      <c r="E12" s="66">
        <v>6</v>
      </c>
      <c r="F12" s="66">
        <v>3750</v>
      </c>
      <c r="G12" s="26">
        <f t="shared" si="0"/>
        <v>22500</v>
      </c>
      <c r="H12" s="19" t="s">
        <v>36</v>
      </c>
      <c r="I12" s="19" t="s">
        <v>37</v>
      </c>
    </row>
    <row r="13" spans="1:9" ht="43.5" customHeight="1" x14ac:dyDescent="0.25">
      <c r="A13" s="17">
        <v>6</v>
      </c>
      <c r="B13" s="70" t="s">
        <v>174</v>
      </c>
      <c r="C13" s="17"/>
      <c r="D13" s="65" t="s">
        <v>181</v>
      </c>
      <c r="E13" s="66">
        <v>500</v>
      </c>
      <c r="F13" s="66">
        <v>14</v>
      </c>
      <c r="G13" s="26">
        <f t="shared" si="0"/>
        <v>7000</v>
      </c>
      <c r="H13" s="19" t="s">
        <v>36</v>
      </c>
      <c r="I13" s="19" t="s">
        <v>37</v>
      </c>
    </row>
    <row r="14" spans="1:9" ht="72.75" customHeight="1" x14ac:dyDescent="0.25">
      <c r="A14" s="17">
        <v>7</v>
      </c>
      <c r="B14" s="70" t="s">
        <v>175</v>
      </c>
      <c r="C14" s="17"/>
      <c r="D14" s="65" t="s">
        <v>181</v>
      </c>
      <c r="E14" s="66">
        <v>3000</v>
      </c>
      <c r="F14" s="66">
        <v>14</v>
      </c>
      <c r="G14" s="26">
        <f t="shared" si="0"/>
        <v>42000</v>
      </c>
      <c r="H14" s="19" t="s">
        <v>36</v>
      </c>
      <c r="I14" s="19" t="s">
        <v>37</v>
      </c>
    </row>
    <row r="15" spans="1:9" ht="71.25" customHeight="1" x14ac:dyDescent="0.25">
      <c r="A15" s="17">
        <v>8</v>
      </c>
      <c r="B15" s="70" t="s">
        <v>176</v>
      </c>
      <c r="C15" s="17"/>
      <c r="D15" s="65" t="s">
        <v>180</v>
      </c>
      <c r="E15" s="66">
        <v>6</v>
      </c>
      <c r="F15" s="66">
        <v>12000</v>
      </c>
      <c r="G15" s="26">
        <f t="shared" si="0"/>
        <v>72000</v>
      </c>
      <c r="H15" s="19" t="s">
        <v>36</v>
      </c>
      <c r="I15" s="19" t="s">
        <v>37</v>
      </c>
    </row>
    <row r="16" spans="1:9" ht="66" customHeight="1" x14ac:dyDescent="0.25">
      <c r="A16" s="17">
        <v>9</v>
      </c>
      <c r="B16" s="70" t="s">
        <v>189</v>
      </c>
      <c r="C16" s="17"/>
      <c r="D16" s="65" t="s">
        <v>88</v>
      </c>
      <c r="E16" s="66">
        <v>20</v>
      </c>
      <c r="F16" s="66">
        <v>10000</v>
      </c>
      <c r="G16" s="26">
        <f t="shared" si="0"/>
        <v>200000</v>
      </c>
      <c r="H16" s="19" t="s">
        <v>36</v>
      </c>
      <c r="I16" s="19" t="s">
        <v>37</v>
      </c>
    </row>
    <row r="17" spans="1:9" ht="83.25" customHeight="1" x14ac:dyDescent="0.25">
      <c r="A17" s="17">
        <v>10</v>
      </c>
      <c r="B17" s="70" t="s">
        <v>190</v>
      </c>
      <c r="C17" s="17"/>
      <c r="D17" s="65" t="s">
        <v>182</v>
      </c>
      <c r="E17" s="66">
        <v>10</v>
      </c>
      <c r="F17" s="66">
        <v>10000</v>
      </c>
      <c r="G17" s="26">
        <f t="shared" si="0"/>
        <v>100000</v>
      </c>
      <c r="H17" s="19" t="s">
        <v>36</v>
      </c>
      <c r="I17" s="19" t="s">
        <v>37</v>
      </c>
    </row>
    <row r="18" spans="1:9" ht="73.5" customHeight="1" x14ac:dyDescent="0.25">
      <c r="A18" s="17">
        <v>11</v>
      </c>
      <c r="B18" s="70" t="s">
        <v>191</v>
      </c>
      <c r="C18" s="17"/>
      <c r="D18" s="65" t="s">
        <v>88</v>
      </c>
      <c r="E18" s="66">
        <v>3</v>
      </c>
      <c r="F18" s="66">
        <v>6600</v>
      </c>
      <c r="G18" s="26">
        <f t="shared" si="0"/>
        <v>19800</v>
      </c>
      <c r="H18" s="19" t="s">
        <v>36</v>
      </c>
      <c r="I18" s="19" t="s">
        <v>37</v>
      </c>
    </row>
    <row r="19" spans="1:9" ht="66" customHeight="1" x14ac:dyDescent="0.25">
      <c r="A19" s="17">
        <v>12</v>
      </c>
      <c r="B19" s="70" t="s">
        <v>192</v>
      </c>
      <c r="C19" s="17"/>
      <c r="D19" s="65" t="s">
        <v>183</v>
      </c>
      <c r="E19" s="66">
        <v>1</v>
      </c>
      <c r="F19" s="66">
        <v>7800</v>
      </c>
      <c r="G19" s="26">
        <f t="shared" si="0"/>
        <v>7800</v>
      </c>
      <c r="H19" s="19" t="s">
        <v>36</v>
      </c>
      <c r="I19" s="19" t="s">
        <v>37</v>
      </c>
    </row>
    <row r="20" spans="1:9" ht="43.5" customHeight="1" x14ac:dyDescent="0.25">
      <c r="A20" s="17">
        <v>13</v>
      </c>
      <c r="B20" s="70" t="s">
        <v>177</v>
      </c>
      <c r="C20" s="17"/>
      <c r="D20" s="65" t="s">
        <v>180</v>
      </c>
      <c r="E20" s="66">
        <v>1</v>
      </c>
      <c r="F20" s="66">
        <v>53000</v>
      </c>
      <c r="G20" s="26">
        <f t="shared" si="0"/>
        <v>53000</v>
      </c>
      <c r="H20" s="19" t="s">
        <v>36</v>
      </c>
      <c r="I20" s="19" t="s">
        <v>37</v>
      </c>
    </row>
    <row r="21" spans="1:9" ht="43.5" customHeight="1" x14ac:dyDescent="0.25">
      <c r="A21" s="17">
        <v>14</v>
      </c>
      <c r="B21" s="70" t="s">
        <v>193</v>
      </c>
      <c r="C21" s="17"/>
      <c r="D21" s="65" t="s">
        <v>180</v>
      </c>
      <c r="E21" s="66">
        <v>1</v>
      </c>
      <c r="F21" s="66">
        <v>25000</v>
      </c>
      <c r="G21" s="26">
        <f t="shared" si="0"/>
        <v>25000</v>
      </c>
      <c r="H21" s="19" t="s">
        <v>36</v>
      </c>
      <c r="I21" s="19" t="s">
        <v>37</v>
      </c>
    </row>
    <row r="22" spans="1:9" ht="43.5" customHeight="1" x14ac:dyDescent="0.25">
      <c r="A22" s="17">
        <v>15</v>
      </c>
      <c r="B22" s="70" t="s">
        <v>194</v>
      </c>
      <c r="C22" s="17"/>
      <c r="D22" s="65" t="s">
        <v>184</v>
      </c>
      <c r="E22" s="66">
        <v>1</v>
      </c>
      <c r="F22" s="66">
        <v>25000</v>
      </c>
      <c r="G22" s="26">
        <f t="shared" si="0"/>
        <v>25000</v>
      </c>
      <c r="H22" s="19" t="s">
        <v>36</v>
      </c>
      <c r="I22" s="19" t="s">
        <v>37</v>
      </c>
    </row>
    <row r="23" spans="1:9" ht="43.5" customHeight="1" x14ac:dyDescent="0.25">
      <c r="A23" s="17">
        <v>16</v>
      </c>
      <c r="B23" s="70" t="s">
        <v>195</v>
      </c>
      <c r="C23" s="17"/>
      <c r="D23" s="65" t="s">
        <v>88</v>
      </c>
      <c r="E23" s="66">
        <v>1</v>
      </c>
      <c r="F23" s="66">
        <v>45000</v>
      </c>
      <c r="G23" s="26">
        <f t="shared" si="0"/>
        <v>45000</v>
      </c>
      <c r="H23" s="19" t="s">
        <v>36</v>
      </c>
      <c r="I23" s="19" t="s">
        <v>37</v>
      </c>
    </row>
    <row r="24" spans="1:9" ht="43.5" customHeight="1" x14ac:dyDescent="0.25">
      <c r="A24" s="17">
        <v>17</v>
      </c>
      <c r="B24" s="70" t="s">
        <v>196</v>
      </c>
      <c r="C24" s="17"/>
      <c r="D24" s="65" t="s">
        <v>184</v>
      </c>
      <c r="E24" s="66">
        <v>1</v>
      </c>
      <c r="F24" s="66">
        <v>45000</v>
      </c>
      <c r="G24" s="26">
        <f t="shared" si="0"/>
        <v>45000</v>
      </c>
      <c r="H24" s="19" t="s">
        <v>36</v>
      </c>
      <c r="I24" s="19" t="s">
        <v>37</v>
      </c>
    </row>
    <row r="25" spans="1:9" ht="43.5" customHeight="1" x14ac:dyDescent="0.25">
      <c r="A25" s="17">
        <v>18</v>
      </c>
      <c r="B25" s="70" t="s">
        <v>178</v>
      </c>
      <c r="C25" s="17"/>
      <c r="D25" s="65" t="s">
        <v>181</v>
      </c>
      <c r="E25" s="66">
        <v>30</v>
      </c>
      <c r="F25" s="66">
        <v>670</v>
      </c>
      <c r="G25" s="26">
        <f t="shared" si="0"/>
        <v>20100</v>
      </c>
      <c r="H25" s="19" t="s">
        <v>36</v>
      </c>
      <c r="I25" s="19" t="s">
        <v>37</v>
      </c>
    </row>
    <row r="26" spans="1:9" ht="43.5" customHeight="1" x14ac:dyDescent="0.25">
      <c r="A26" s="17">
        <v>19</v>
      </c>
      <c r="B26" s="70" t="s">
        <v>179</v>
      </c>
      <c r="C26" s="17"/>
      <c r="D26" s="65" t="s">
        <v>181</v>
      </c>
      <c r="E26" s="66">
        <v>30</v>
      </c>
      <c r="F26" s="66">
        <v>690</v>
      </c>
      <c r="G26" s="26">
        <f t="shared" si="0"/>
        <v>20700</v>
      </c>
      <c r="H26" s="19" t="s">
        <v>36</v>
      </c>
      <c r="I26" s="19" t="s">
        <v>37</v>
      </c>
    </row>
    <row r="27" spans="1:9" x14ac:dyDescent="0.25">
      <c r="A27" s="179" t="s">
        <v>141</v>
      </c>
      <c r="B27" s="180"/>
      <c r="C27" s="181"/>
      <c r="D27" s="58"/>
      <c r="E27" s="58"/>
      <c r="F27" s="58"/>
      <c r="G27" s="59">
        <f>SUM(G7:G26)</f>
        <v>1153400</v>
      </c>
      <c r="H27" s="58"/>
      <c r="I27" s="58"/>
    </row>
    <row r="29" spans="1:9" ht="15.75" x14ac:dyDescent="0.25">
      <c r="B29" s="52"/>
      <c r="C29" s="53"/>
      <c r="D29" s="53"/>
    </row>
    <row r="30" spans="1:9" ht="25.5" customHeight="1" x14ac:dyDescent="0.25">
      <c r="B30" s="52" t="s">
        <v>134</v>
      </c>
      <c r="C30" s="53"/>
      <c r="D30" s="53" t="s">
        <v>172</v>
      </c>
    </row>
    <row r="31" spans="1:9" ht="25.5" customHeight="1" x14ac:dyDescent="0.25">
      <c r="B31" s="52" t="s">
        <v>135</v>
      </c>
      <c r="C31" s="53"/>
      <c r="D31" s="53" t="s">
        <v>159</v>
      </c>
    </row>
    <row r="32" spans="1:9" ht="38.25" customHeight="1" x14ac:dyDescent="0.25">
      <c r="B32" s="52" t="s">
        <v>137</v>
      </c>
      <c r="C32" s="53"/>
      <c r="D32" s="53" t="s">
        <v>158</v>
      </c>
    </row>
    <row r="33" spans="2:4" ht="22.5" customHeight="1" x14ac:dyDescent="0.25">
      <c r="B33" s="52" t="s">
        <v>139</v>
      </c>
      <c r="C33" s="54"/>
      <c r="D33" s="52" t="s">
        <v>157</v>
      </c>
    </row>
    <row r="34" spans="2:4" ht="15.75" x14ac:dyDescent="0.25">
      <c r="B34" s="52"/>
      <c r="D34" s="53"/>
    </row>
  </sheetData>
  <mergeCells count="4">
    <mergeCell ref="F1:I3"/>
    <mergeCell ref="H4:I4"/>
    <mergeCell ref="A27:C27"/>
    <mergeCell ref="A9:I9"/>
  </mergeCells>
  <pageMargins left="0.7" right="0.7" top="0.75" bottom="0.75" header="0.3" footer="0.3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B7" sqref="B7"/>
    </sheetView>
  </sheetViews>
  <sheetFormatPr defaultRowHeight="15" x14ac:dyDescent="0.25"/>
  <cols>
    <col min="2" max="2" width="41.28515625" style="67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1"/>
      <c r="E1" s="51"/>
      <c r="F1" s="174" t="s">
        <v>169</v>
      </c>
      <c r="G1" s="174"/>
      <c r="H1" s="174"/>
      <c r="I1" s="174"/>
    </row>
    <row r="2" spans="1:9" ht="15" customHeight="1" x14ac:dyDescent="0.25">
      <c r="C2" s="51"/>
      <c r="D2" s="51"/>
      <c r="E2" s="51"/>
      <c r="F2" s="174"/>
      <c r="G2" s="174"/>
      <c r="H2" s="174"/>
      <c r="I2" s="174"/>
    </row>
    <row r="3" spans="1:9" x14ac:dyDescent="0.25">
      <c r="C3" s="51"/>
      <c r="D3" s="51"/>
      <c r="E3" s="51"/>
      <c r="F3" s="174"/>
      <c r="G3" s="174"/>
      <c r="H3" s="174"/>
      <c r="I3" s="174"/>
    </row>
    <row r="4" spans="1:9" ht="19.5" customHeight="1" x14ac:dyDescent="0.25">
      <c r="C4" s="12"/>
      <c r="E4" s="51"/>
      <c r="F4" s="51"/>
      <c r="H4" s="174" t="s">
        <v>170</v>
      </c>
      <c r="I4" s="174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08" customHeight="1" x14ac:dyDescent="0.25">
      <c r="A7" s="17">
        <v>1</v>
      </c>
      <c r="B7" s="71" t="s">
        <v>198</v>
      </c>
      <c r="C7" s="17" t="s">
        <v>203</v>
      </c>
      <c r="D7" s="19" t="s">
        <v>88</v>
      </c>
      <c r="E7" s="20">
        <v>10</v>
      </c>
      <c r="F7" s="21">
        <v>15000</v>
      </c>
      <c r="G7" s="22">
        <f>F7*E7</f>
        <v>150000</v>
      </c>
      <c r="H7" s="23" t="s">
        <v>36</v>
      </c>
      <c r="I7" s="23" t="s">
        <v>37</v>
      </c>
    </row>
    <row r="8" spans="1:9" ht="18.75" hidden="1" customHeight="1" x14ac:dyDescent="0.25">
      <c r="A8" s="187"/>
      <c r="B8" s="187"/>
      <c r="C8" s="187"/>
      <c r="D8" s="187"/>
      <c r="E8" s="187"/>
      <c r="F8" s="187"/>
      <c r="G8" s="187"/>
      <c r="H8" s="187"/>
      <c r="I8" s="187"/>
    </row>
    <row r="9" spans="1:9" ht="60" customHeight="1" x14ac:dyDescent="0.25">
      <c r="A9" s="17">
        <v>2</v>
      </c>
      <c r="B9" s="70" t="s">
        <v>199</v>
      </c>
      <c r="C9" s="17" t="s">
        <v>200</v>
      </c>
      <c r="D9" s="65" t="s">
        <v>181</v>
      </c>
      <c r="E9" s="66">
        <v>250</v>
      </c>
      <c r="F9" s="66">
        <v>84</v>
      </c>
      <c r="G9" s="26">
        <f t="shared" ref="G9:G10" si="0">F9*E9</f>
        <v>21000</v>
      </c>
      <c r="H9" s="19" t="s">
        <v>36</v>
      </c>
      <c r="I9" s="19" t="s">
        <v>37</v>
      </c>
    </row>
    <row r="10" spans="1:9" ht="56.25" customHeight="1" x14ac:dyDescent="0.25">
      <c r="A10" s="17">
        <v>3</v>
      </c>
      <c r="B10" s="70" t="s">
        <v>201</v>
      </c>
      <c r="C10" s="17" t="s">
        <v>202</v>
      </c>
      <c r="D10" s="65" t="s">
        <v>181</v>
      </c>
      <c r="E10" s="66">
        <v>30</v>
      </c>
      <c r="F10" s="66">
        <v>720</v>
      </c>
      <c r="G10" s="26">
        <f t="shared" si="0"/>
        <v>21600</v>
      </c>
      <c r="H10" s="19" t="s">
        <v>36</v>
      </c>
      <c r="I10" s="19" t="s">
        <v>37</v>
      </c>
    </row>
    <row r="11" spans="1:9" x14ac:dyDescent="0.25">
      <c r="A11" s="179" t="s">
        <v>141</v>
      </c>
      <c r="B11" s="180"/>
      <c r="C11" s="181"/>
      <c r="D11" s="58"/>
      <c r="E11" s="58"/>
      <c r="F11" s="58"/>
      <c r="G11" s="59">
        <f>SUM(G7:G10)</f>
        <v>192600</v>
      </c>
      <c r="H11" s="58"/>
      <c r="I11" s="58"/>
    </row>
    <row r="13" spans="1:9" ht="15.75" x14ac:dyDescent="0.25">
      <c r="B13" s="52"/>
      <c r="C13" s="53"/>
      <c r="D13" s="53"/>
    </row>
    <row r="14" spans="1:9" ht="25.5" customHeight="1" x14ac:dyDescent="0.25">
      <c r="B14" s="52" t="s">
        <v>134</v>
      </c>
      <c r="C14" s="53"/>
      <c r="D14" s="53" t="s">
        <v>172</v>
      </c>
    </row>
    <row r="15" spans="1:9" ht="25.5" customHeight="1" x14ac:dyDescent="0.25">
      <c r="B15" s="52" t="s">
        <v>135</v>
      </c>
      <c r="C15" s="53"/>
      <c r="D15" s="53" t="s">
        <v>159</v>
      </c>
    </row>
    <row r="16" spans="1:9" ht="38.25" customHeight="1" x14ac:dyDescent="0.25">
      <c r="B16" s="52" t="s">
        <v>137</v>
      </c>
      <c r="C16" s="53"/>
      <c r="D16" s="53" t="s">
        <v>158</v>
      </c>
    </row>
    <row r="17" spans="2:4" ht="22.5" customHeight="1" x14ac:dyDescent="0.25">
      <c r="B17" s="52" t="s">
        <v>139</v>
      </c>
      <c r="C17" s="54"/>
      <c r="D17" s="52" t="s">
        <v>157</v>
      </c>
    </row>
    <row r="18" spans="2:4" ht="15.75" x14ac:dyDescent="0.25">
      <c r="B18" s="52"/>
      <c r="D18" s="53"/>
    </row>
  </sheetData>
  <mergeCells count="4">
    <mergeCell ref="F1:I3"/>
    <mergeCell ref="H4:I4"/>
    <mergeCell ref="A8:I8"/>
    <mergeCell ref="A11:C11"/>
  </mergeCells>
  <pageMargins left="0.7" right="0.7" top="0.75" bottom="0.75" header="0.3" footer="0.3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topLeftCell="A9" zoomScale="80" zoomScaleNormal="70" zoomScaleSheetLayoutView="80" workbookViewId="0">
      <selection activeCell="C12" sqref="C12"/>
    </sheetView>
  </sheetViews>
  <sheetFormatPr defaultRowHeight="15" x14ac:dyDescent="0.25"/>
  <cols>
    <col min="2" max="2" width="41.28515625" style="67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1"/>
      <c r="E1" s="51"/>
      <c r="F1" s="174" t="s">
        <v>169</v>
      </c>
      <c r="G1" s="174"/>
      <c r="H1" s="174"/>
      <c r="I1" s="174"/>
    </row>
    <row r="2" spans="1:9" ht="15" customHeight="1" x14ac:dyDescent="0.25">
      <c r="C2" s="51"/>
      <c r="D2" s="51"/>
      <c r="E2" s="51"/>
      <c r="F2" s="174"/>
      <c r="G2" s="174"/>
      <c r="H2" s="174"/>
      <c r="I2" s="174"/>
    </row>
    <row r="3" spans="1:9" x14ac:dyDescent="0.25">
      <c r="C3" s="51"/>
      <c r="D3" s="51"/>
      <c r="E3" s="51"/>
      <c r="F3" s="174"/>
      <c r="G3" s="174"/>
      <c r="H3" s="174"/>
      <c r="I3" s="174"/>
    </row>
    <row r="4" spans="1:9" ht="19.5" customHeight="1" x14ac:dyDescent="0.25">
      <c r="C4" s="12"/>
      <c r="E4" s="51"/>
      <c r="F4" s="51"/>
      <c r="H4" s="174" t="s">
        <v>170</v>
      </c>
      <c r="I4" s="174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8.75" hidden="1" customHeight="1" x14ac:dyDescent="0.25">
      <c r="A7" s="187"/>
      <c r="B7" s="187"/>
      <c r="C7" s="187"/>
      <c r="D7" s="187"/>
      <c r="E7" s="187"/>
      <c r="F7" s="187"/>
      <c r="G7" s="187"/>
      <c r="H7" s="187"/>
      <c r="I7" s="187"/>
    </row>
    <row r="8" spans="1:9" ht="60" customHeight="1" x14ac:dyDescent="0.25">
      <c r="A8" s="17">
        <v>2</v>
      </c>
      <c r="B8" s="74" t="s">
        <v>201</v>
      </c>
      <c r="C8" s="17" t="s">
        <v>202</v>
      </c>
      <c r="D8" s="65" t="s">
        <v>181</v>
      </c>
      <c r="E8" s="66">
        <v>30</v>
      </c>
      <c r="F8" s="66">
        <v>720</v>
      </c>
      <c r="G8" s="26">
        <f t="shared" ref="G8" si="0">F8*E8</f>
        <v>21600</v>
      </c>
      <c r="H8" s="19" t="s">
        <v>36</v>
      </c>
      <c r="I8" s="19" t="s">
        <v>37</v>
      </c>
    </row>
    <row r="9" spans="1:9" ht="60" customHeight="1" x14ac:dyDescent="0.25">
      <c r="A9" s="17">
        <v>4</v>
      </c>
      <c r="B9" s="74" t="s">
        <v>204</v>
      </c>
      <c r="C9" s="17" t="s">
        <v>205</v>
      </c>
      <c r="D9" s="65" t="s">
        <v>181</v>
      </c>
      <c r="E9" s="66">
        <v>50</v>
      </c>
      <c r="F9" s="66">
        <v>1780</v>
      </c>
      <c r="G9" s="26">
        <f>E9*F9</f>
        <v>89000</v>
      </c>
      <c r="H9" s="23" t="s">
        <v>36</v>
      </c>
      <c r="I9" s="23" t="s">
        <v>37</v>
      </c>
    </row>
    <row r="10" spans="1:9" ht="60" hidden="1" customHeight="1" x14ac:dyDescent="0.25">
      <c r="A10" s="17">
        <v>5</v>
      </c>
      <c r="B10" s="74" t="s">
        <v>206</v>
      </c>
      <c r="C10" s="17"/>
      <c r="D10" s="65" t="s">
        <v>181</v>
      </c>
      <c r="E10" s="66">
        <v>100</v>
      </c>
      <c r="F10" s="66"/>
      <c r="G10" s="26"/>
      <c r="H10" s="23" t="s">
        <v>36</v>
      </c>
      <c r="I10" s="23" t="s">
        <v>37</v>
      </c>
    </row>
    <row r="11" spans="1:9" ht="60" customHeight="1" x14ac:dyDescent="0.25">
      <c r="A11" s="17">
        <v>5</v>
      </c>
      <c r="B11" s="74" t="s">
        <v>207</v>
      </c>
      <c r="C11" s="17"/>
      <c r="D11" s="65" t="s">
        <v>208</v>
      </c>
      <c r="E11" s="66">
        <v>3300</v>
      </c>
      <c r="F11" s="66">
        <v>29.9</v>
      </c>
      <c r="G11" s="26">
        <f>E11*F11</f>
        <v>98670</v>
      </c>
      <c r="H11" s="23" t="s">
        <v>36</v>
      </c>
      <c r="I11" s="23" t="s">
        <v>37</v>
      </c>
    </row>
    <row r="12" spans="1:9" ht="182.25" customHeight="1" x14ac:dyDescent="0.25">
      <c r="A12" s="72">
        <v>7</v>
      </c>
      <c r="B12" s="74" t="s">
        <v>209</v>
      </c>
      <c r="C12" s="73" t="s">
        <v>210</v>
      </c>
      <c r="D12" s="65" t="s">
        <v>180</v>
      </c>
      <c r="E12" s="66">
        <v>2</v>
      </c>
      <c r="F12" s="66">
        <v>16200</v>
      </c>
      <c r="G12" s="26">
        <f t="shared" ref="G12" si="1">E12*F12</f>
        <v>32400</v>
      </c>
      <c r="H12" s="23" t="s">
        <v>36</v>
      </c>
      <c r="I12" s="23" t="s">
        <v>37</v>
      </c>
    </row>
    <row r="13" spans="1:9" ht="27" customHeight="1" x14ac:dyDescent="0.25">
      <c r="A13" s="47">
        <v>8</v>
      </c>
      <c r="B13" s="76" t="s">
        <v>93</v>
      </c>
      <c r="C13" s="45" t="s">
        <v>98</v>
      </c>
      <c r="D13" s="32" t="s">
        <v>88</v>
      </c>
      <c r="E13" s="33">
        <v>20</v>
      </c>
      <c r="F13" s="50">
        <v>2319.56</v>
      </c>
      <c r="G13" s="50">
        <f>E13*F13</f>
        <v>46391.199999999997</v>
      </c>
      <c r="H13" s="32" t="s">
        <v>36</v>
      </c>
      <c r="I13" s="32" t="s">
        <v>37</v>
      </c>
    </row>
    <row r="14" spans="1:9" ht="38.25" x14ac:dyDescent="0.25">
      <c r="A14" s="47">
        <v>9</v>
      </c>
      <c r="B14" s="37" t="s">
        <v>92</v>
      </c>
      <c r="C14" s="46" t="s">
        <v>99</v>
      </c>
      <c r="D14" s="32" t="s">
        <v>88</v>
      </c>
      <c r="E14" s="33">
        <v>20</v>
      </c>
      <c r="F14" s="50">
        <v>672.9</v>
      </c>
      <c r="G14" s="50">
        <f t="shared" ref="G14:G15" si="2">E14*F14</f>
        <v>13458</v>
      </c>
      <c r="H14" s="32" t="s">
        <v>36</v>
      </c>
      <c r="I14" s="32" t="s">
        <v>37</v>
      </c>
    </row>
    <row r="15" spans="1:9" ht="32.25" customHeight="1" x14ac:dyDescent="0.25">
      <c r="A15" s="47">
        <v>10</v>
      </c>
      <c r="B15" s="37" t="s">
        <v>96</v>
      </c>
      <c r="C15" s="46" t="s">
        <v>100</v>
      </c>
      <c r="D15" s="32" t="s">
        <v>89</v>
      </c>
      <c r="E15" s="33">
        <v>100</v>
      </c>
      <c r="F15" s="50">
        <v>2746.12</v>
      </c>
      <c r="G15" s="50">
        <f t="shared" si="2"/>
        <v>274612</v>
      </c>
      <c r="H15" s="32" t="s">
        <v>36</v>
      </c>
      <c r="I15" s="32" t="s">
        <v>37</v>
      </c>
    </row>
    <row r="16" spans="1:9" ht="42" customHeight="1" x14ac:dyDescent="0.25">
      <c r="A16" s="17">
        <v>11</v>
      </c>
      <c r="B16" s="18" t="s">
        <v>149</v>
      </c>
      <c r="C16" s="17" t="s">
        <v>154</v>
      </c>
      <c r="D16" s="19" t="s">
        <v>88</v>
      </c>
      <c r="E16" s="20">
        <v>250</v>
      </c>
      <c r="F16" s="21">
        <v>3371.22</v>
      </c>
      <c r="G16" s="22">
        <f>F16*E16</f>
        <v>842805</v>
      </c>
      <c r="H16" s="23" t="s">
        <v>36</v>
      </c>
      <c r="I16" s="23" t="s">
        <v>37</v>
      </c>
    </row>
    <row r="17" spans="1:9" x14ac:dyDescent="0.25">
      <c r="A17" s="179" t="s">
        <v>141</v>
      </c>
      <c r="B17" s="180"/>
      <c r="C17" s="181"/>
      <c r="D17" s="58"/>
      <c r="E17" s="58"/>
      <c r="F17" s="58"/>
      <c r="G17" s="59">
        <f>SUM(G7:G16)</f>
        <v>1418936.2</v>
      </c>
      <c r="H17" s="58"/>
      <c r="I17" s="58"/>
    </row>
    <row r="19" spans="1:9" ht="15.75" x14ac:dyDescent="0.25">
      <c r="B19" s="52"/>
      <c r="C19" s="53"/>
      <c r="D19" s="53"/>
    </row>
    <row r="20" spans="1:9" ht="25.5" customHeight="1" x14ac:dyDescent="0.25">
      <c r="B20" s="52" t="s">
        <v>211</v>
      </c>
      <c r="C20" s="53"/>
      <c r="D20" s="53" t="s">
        <v>212</v>
      </c>
    </row>
    <row r="21" spans="1:9" ht="25.5" hidden="1" customHeight="1" x14ac:dyDescent="0.25">
      <c r="B21" s="52" t="s">
        <v>135</v>
      </c>
      <c r="C21" s="53"/>
      <c r="D21" s="53" t="s">
        <v>159</v>
      </c>
    </row>
    <row r="22" spans="1:9" ht="38.25" customHeight="1" x14ac:dyDescent="0.25">
      <c r="B22" s="52" t="s">
        <v>137</v>
      </c>
      <c r="C22" s="53"/>
      <c r="D22" s="53" t="s">
        <v>158</v>
      </c>
    </row>
    <row r="23" spans="1:9" ht="22.5" customHeight="1" x14ac:dyDescent="0.25">
      <c r="B23" s="52" t="s">
        <v>139</v>
      </c>
      <c r="C23" s="54"/>
      <c r="D23" s="52" t="s">
        <v>157</v>
      </c>
    </row>
    <row r="24" spans="1:9" ht="15.75" x14ac:dyDescent="0.25">
      <c r="B24" s="52"/>
      <c r="D24" s="53"/>
    </row>
  </sheetData>
  <mergeCells count="4">
    <mergeCell ref="F1:I3"/>
    <mergeCell ref="H4:I4"/>
    <mergeCell ref="A7:I7"/>
    <mergeCell ref="A17:C17"/>
  </mergeCells>
  <pageMargins left="0.25" right="0.25" top="0.75" bottom="0.75" header="0.3" footer="0.3"/>
  <pageSetup paperSize="9" scale="6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="80" zoomScaleNormal="70" zoomScaleSheetLayoutView="80" workbookViewId="0">
      <selection activeCell="F10" sqref="F10"/>
    </sheetView>
  </sheetViews>
  <sheetFormatPr defaultRowHeight="15" x14ac:dyDescent="0.25"/>
  <cols>
    <col min="2" max="2" width="41.28515625" style="67" customWidth="1"/>
    <col min="3" max="3" width="58.7109375" customWidth="1"/>
    <col min="4" max="4" width="18" customWidth="1"/>
    <col min="5" max="5" width="16.5703125" customWidth="1"/>
    <col min="6" max="6" width="16" customWidth="1"/>
    <col min="7" max="7" width="19.5703125" customWidth="1"/>
    <col min="8" max="8" width="11.85546875" customWidth="1"/>
    <col min="9" max="9" width="21.28515625" customWidth="1"/>
  </cols>
  <sheetData>
    <row r="1" spans="1:9" ht="15" customHeight="1" x14ac:dyDescent="0.25">
      <c r="D1" s="51"/>
      <c r="E1" s="51"/>
      <c r="F1" s="174" t="s">
        <v>169</v>
      </c>
      <c r="G1" s="174"/>
      <c r="H1" s="174"/>
      <c r="I1" s="174"/>
    </row>
    <row r="2" spans="1:9" ht="15" customHeight="1" x14ac:dyDescent="0.25">
      <c r="C2" s="51"/>
      <c r="D2" s="51"/>
      <c r="E2" s="51"/>
      <c r="F2" s="174"/>
      <c r="G2" s="174"/>
      <c r="H2" s="174"/>
      <c r="I2" s="174"/>
    </row>
    <row r="3" spans="1:9" x14ac:dyDescent="0.25">
      <c r="C3" s="51"/>
      <c r="D3" s="51"/>
      <c r="E3" s="51"/>
      <c r="F3" s="174"/>
      <c r="G3" s="174"/>
      <c r="H3" s="174"/>
      <c r="I3" s="174"/>
    </row>
    <row r="4" spans="1:9" ht="19.5" customHeight="1" x14ac:dyDescent="0.25">
      <c r="C4" s="12"/>
      <c r="E4" s="51"/>
      <c r="F4" s="51"/>
      <c r="H4" s="174" t="s">
        <v>170</v>
      </c>
      <c r="I4" s="174"/>
    </row>
    <row r="6" spans="1:9" ht="25.5" x14ac:dyDescent="0.25">
      <c r="A6" s="13" t="s">
        <v>26</v>
      </c>
      <c r="B6" s="14" t="s">
        <v>1</v>
      </c>
      <c r="C6" s="15" t="s">
        <v>27</v>
      </c>
      <c r="D6" s="14" t="s">
        <v>28</v>
      </c>
      <c r="E6" s="14" t="s">
        <v>29</v>
      </c>
      <c r="F6" s="16" t="s">
        <v>30</v>
      </c>
      <c r="G6" s="16" t="s">
        <v>31</v>
      </c>
      <c r="H6" s="13" t="s">
        <v>32</v>
      </c>
      <c r="I6" s="13" t="s">
        <v>33</v>
      </c>
    </row>
    <row r="7" spans="1:9" ht="18.75" hidden="1" customHeight="1" x14ac:dyDescent="0.25">
      <c r="A7" s="187"/>
      <c r="B7" s="187"/>
      <c r="C7" s="187"/>
      <c r="D7" s="187"/>
      <c r="E7" s="187"/>
      <c r="F7" s="187"/>
      <c r="G7" s="187"/>
      <c r="H7" s="187"/>
      <c r="I7" s="187"/>
    </row>
    <row r="8" spans="1:9" ht="60" customHeight="1" x14ac:dyDescent="0.25">
      <c r="A8" s="17">
        <v>1</v>
      </c>
      <c r="B8" s="74" t="s">
        <v>213</v>
      </c>
      <c r="C8" s="17" t="s">
        <v>214</v>
      </c>
      <c r="D8" s="65" t="s">
        <v>181</v>
      </c>
      <c r="E8" s="66">
        <v>200</v>
      </c>
      <c r="F8" s="66">
        <v>415</v>
      </c>
      <c r="G8" s="26">
        <f t="shared" ref="G8:G9" si="0">F8*E8</f>
        <v>83000</v>
      </c>
      <c r="H8" s="19" t="s">
        <v>36</v>
      </c>
      <c r="I8" s="19" t="s">
        <v>37</v>
      </c>
    </row>
    <row r="9" spans="1:9" ht="60" customHeight="1" x14ac:dyDescent="0.25">
      <c r="A9" s="17">
        <v>2</v>
      </c>
      <c r="B9" s="74" t="s">
        <v>215</v>
      </c>
      <c r="C9" s="77" t="s">
        <v>218</v>
      </c>
      <c r="D9" s="65" t="s">
        <v>181</v>
      </c>
      <c r="E9" s="66">
        <v>50</v>
      </c>
      <c r="F9" s="66">
        <v>570</v>
      </c>
      <c r="G9" s="26">
        <f t="shared" si="0"/>
        <v>28500</v>
      </c>
      <c r="H9" s="19" t="s">
        <v>36</v>
      </c>
      <c r="I9" s="19" t="s">
        <v>37</v>
      </c>
    </row>
    <row r="10" spans="1:9" ht="60" customHeight="1" x14ac:dyDescent="0.25">
      <c r="A10" s="17">
        <v>3</v>
      </c>
      <c r="B10" s="75" t="s">
        <v>216</v>
      </c>
      <c r="C10" s="78" t="s">
        <v>217</v>
      </c>
      <c r="D10" s="65" t="s">
        <v>181</v>
      </c>
      <c r="E10" s="20">
        <v>200</v>
      </c>
      <c r="F10" s="21">
        <v>950</v>
      </c>
      <c r="G10" s="22">
        <f>F10*E10</f>
        <v>190000</v>
      </c>
      <c r="H10" s="23" t="s">
        <v>36</v>
      </c>
      <c r="I10" s="23" t="s">
        <v>37</v>
      </c>
    </row>
    <row r="11" spans="1:9" x14ac:dyDescent="0.25">
      <c r="A11" s="179" t="s">
        <v>141</v>
      </c>
      <c r="B11" s="180"/>
      <c r="C11" s="181"/>
      <c r="D11" s="58"/>
      <c r="E11" s="58"/>
      <c r="F11" s="58"/>
      <c r="G11" s="59">
        <f>SUM(G7:G10)</f>
        <v>301500</v>
      </c>
      <c r="H11" s="58"/>
      <c r="I11" s="58"/>
    </row>
    <row r="13" spans="1:9" ht="15.75" x14ac:dyDescent="0.25">
      <c r="B13" s="52"/>
      <c r="C13" s="53"/>
      <c r="D13" s="53"/>
    </row>
    <row r="14" spans="1:9" ht="25.5" customHeight="1" x14ac:dyDescent="0.25">
      <c r="B14" s="52" t="s">
        <v>211</v>
      </c>
      <c r="C14" s="53"/>
      <c r="D14" s="53" t="s">
        <v>212</v>
      </c>
    </row>
    <row r="15" spans="1:9" ht="25.5" hidden="1" customHeight="1" x14ac:dyDescent="0.25">
      <c r="B15" s="52" t="s">
        <v>135</v>
      </c>
      <c r="C15" s="53"/>
      <c r="D15" s="53" t="s">
        <v>159</v>
      </c>
    </row>
    <row r="16" spans="1:9" ht="38.25" customHeight="1" x14ac:dyDescent="0.25">
      <c r="B16" s="52" t="s">
        <v>137</v>
      </c>
      <c r="C16" s="53"/>
      <c r="D16" s="53" t="s">
        <v>158</v>
      </c>
    </row>
    <row r="17" spans="2:4" ht="22.5" customHeight="1" x14ac:dyDescent="0.25">
      <c r="B17" s="52" t="s">
        <v>139</v>
      </c>
      <c r="C17" s="54"/>
      <c r="D17" s="52" t="s">
        <v>157</v>
      </c>
    </row>
    <row r="18" spans="2:4" ht="15.75" x14ac:dyDescent="0.25">
      <c r="B18" s="52"/>
      <c r="D18" s="53"/>
    </row>
  </sheetData>
  <mergeCells count="4">
    <mergeCell ref="F1:I3"/>
    <mergeCell ref="H4:I4"/>
    <mergeCell ref="A7:I7"/>
    <mergeCell ref="A11:C11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3</vt:i4>
      </vt:variant>
    </vt:vector>
  </HeadingPairs>
  <TitlesOfParts>
    <vt:vector size="16" baseType="lpstr">
      <vt:lpstr>Тарелки</vt:lpstr>
      <vt:lpstr>Лист2</vt:lpstr>
      <vt:lpstr>Портал</vt:lpstr>
      <vt:lpstr>375</vt:lpstr>
      <vt:lpstr>Лист3</vt:lpstr>
      <vt:lpstr>набор-пульсоксиметр</vt:lpstr>
      <vt:lpstr>ганцикловир</vt:lpstr>
      <vt:lpstr>ганцикловир (2)</vt:lpstr>
      <vt:lpstr>иглы спинальные</vt:lpstr>
      <vt:lpstr>Небулайзер</vt:lpstr>
      <vt:lpstr>общий</vt:lpstr>
      <vt:lpstr>Лист5</vt:lpstr>
      <vt:lpstr>Лист1</vt:lpstr>
      <vt:lpstr>'375'!Область_печати</vt:lpstr>
      <vt:lpstr>общий!Область_печати</vt:lpstr>
      <vt:lpstr>Тарелки!Область_печати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2024-02-16T03:20:40Z</dcterms:modified>
</cp:coreProperties>
</file>